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569\Documents\"/>
    </mc:Choice>
  </mc:AlternateContent>
  <xr:revisionPtr revIDLastSave="0" documentId="13_ncr:1_{DA5654DA-CA0D-4497-B873-6F765B7B3159}" xr6:coauthVersionLast="45" xr6:coauthVersionMax="45" xr10:uidLastSave="{00000000-0000-0000-0000-000000000000}"/>
  <bookViews>
    <workbookView xWindow="-108" yWindow="-108" windowWidth="23256" windowHeight="12576" activeTab="2" xr2:uid="{CD88ACD3-B98F-44BD-A42B-77FF73EB0248}"/>
  </bookViews>
  <sheets>
    <sheet name="Spread" sheetId="1" r:id="rId1"/>
    <sheet name="Debt Coverage" sheetId="2" r:id="rId2"/>
    <sheet name="Collateral Valuation and LTV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3" l="1"/>
  <c r="D29" i="3"/>
  <c r="D28" i="3"/>
  <c r="D27" i="3"/>
  <c r="D26" i="3"/>
  <c r="D25" i="3"/>
  <c r="D24" i="3"/>
  <c r="D23" i="3"/>
  <c r="B49" i="2"/>
  <c r="B50" i="2" s="1"/>
  <c r="C32" i="2"/>
  <c r="C36" i="2" s="1"/>
  <c r="B32" i="2"/>
  <c r="B36" i="2" s="1"/>
  <c r="C16" i="2"/>
  <c r="C12" i="2"/>
  <c r="C18" i="2" s="1"/>
  <c r="B9" i="2"/>
  <c r="B8" i="2"/>
  <c r="B12" i="2" s="1"/>
  <c r="B7" i="2"/>
  <c r="G87" i="1"/>
  <c r="F87" i="1"/>
  <c r="E87" i="1"/>
  <c r="D87" i="1"/>
  <c r="G85" i="1"/>
  <c r="F85" i="1"/>
  <c r="E85" i="1"/>
  <c r="D85" i="1"/>
  <c r="E84" i="1"/>
  <c r="D84" i="1"/>
  <c r="G81" i="1"/>
  <c r="F81" i="1"/>
  <c r="E81" i="1"/>
  <c r="G80" i="1"/>
  <c r="F80" i="1"/>
  <c r="E80" i="1"/>
  <c r="A80" i="1"/>
  <c r="A81" i="1" s="1"/>
  <c r="A82" i="1" s="1"/>
  <c r="A84" i="1" s="1"/>
  <c r="A85" i="1" s="1"/>
  <c r="A86" i="1" s="1"/>
  <c r="A87" i="1" s="1"/>
  <c r="G79" i="1"/>
  <c r="G82" i="1" s="1"/>
  <c r="F79" i="1"/>
  <c r="F82" i="1" s="1"/>
  <c r="E79" i="1"/>
  <c r="E82" i="1" s="1"/>
  <c r="E76" i="1"/>
  <c r="A75" i="1"/>
  <c r="A76" i="1" s="1"/>
  <c r="A77" i="1" s="1"/>
  <c r="G70" i="1"/>
  <c r="F70" i="1"/>
  <c r="E70" i="1"/>
  <c r="E69" i="1"/>
  <c r="D69" i="1"/>
  <c r="E68" i="1"/>
  <c r="D64" i="1"/>
  <c r="D67" i="1" s="1"/>
  <c r="E63" i="1"/>
  <c r="D63" i="1"/>
  <c r="E62" i="1"/>
  <c r="D62" i="1"/>
  <c r="G61" i="1"/>
  <c r="F61" i="1"/>
  <c r="E61" i="1"/>
  <c r="D61" i="1"/>
  <c r="G60" i="1"/>
  <c r="F60" i="1"/>
  <c r="E60" i="1"/>
  <c r="E64" i="1" s="1"/>
  <c r="E67" i="1" s="1"/>
  <c r="D60" i="1"/>
  <c r="E50" i="1"/>
  <c r="E56" i="1" s="1"/>
  <c r="E86" i="1" s="1"/>
  <c r="D50" i="1"/>
  <c r="D56" i="1" s="1"/>
  <c r="D86" i="1" s="1"/>
  <c r="G48" i="1"/>
  <c r="F48" i="1"/>
  <c r="E48" i="1"/>
  <c r="D48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6" i="1" s="1"/>
  <c r="A68" i="1" s="1"/>
  <c r="A69" i="1" s="1"/>
  <c r="A70" i="1" s="1"/>
  <c r="A72" i="1" s="1"/>
  <c r="D44" i="1"/>
  <c r="G38" i="1"/>
  <c r="G74" i="1" s="1"/>
  <c r="F38" i="1"/>
  <c r="E38" i="1"/>
  <c r="D38" i="1"/>
  <c r="E29" i="1"/>
  <c r="E33" i="1" s="1"/>
  <c r="E72" i="1" s="1"/>
  <c r="D29" i="1"/>
  <c r="D33" i="1" s="1"/>
  <c r="D72" i="1" s="1"/>
  <c r="E19" i="1"/>
  <c r="G14" i="1"/>
  <c r="G68" i="1" s="1"/>
  <c r="F14" i="1"/>
  <c r="E14" i="1"/>
  <c r="E66" i="1" s="1"/>
  <c r="D14" i="1"/>
  <c r="D6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8" i="1"/>
  <c r="E6" i="1"/>
  <c r="E44" i="1" s="1"/>
  <c r="B18" i="2" l="1"/>
  <c r="B16" i="2"/>
  <c r="B38" i="2"/>
  <c r="C38" i="2"/>
  <c r="F84" i="1"/>
  <c r="F50" i="1"/>
  <c r="F56" i="1" s="1"/>
  <c r="G84" i="1"/>
  <c r="G50" i="1"/>
  <c r="G56" i="1" s="1"/>
  <c r="F21" i="1"/>
  <c r="D39" i="1"/>
  <c r="D58" i="1"/>
  <c r="G76" i="1"/>
  <c r="F74" i="1"/>
  <c r="F6" i="1"/>
  <c r="G21" i="1"/>
  <c r="F76" i="1"/>
  <c r="E74" i="1"/>
  <c r="E39" i="1"/>
  <c r="E58" i="1"/>
  <c r="E75" i="1" s="1"/>
  <c r="D21" i="1"/>
  <c r="D66" i="1"/>
  <c r="E21" i="1"/>
  <c r="E40" i="1" s="1"/>
  <c r="G58" i="1" l="1"/>
  <c r="G75" i="1" s="1"/>
  <c r="G77" i="1" s="1"/>
  <c r="G86" i="1"/>
  <c r="F58" i="1"/>
  <c r="F75" i="1" s="1"/>
  <c r="F77" i="1" s="1"/>
  <c r="F86" i="1"/>
  <c r="G23" i="1"/>
  <c r="F44" i="1"/>
  <c r="G6" i="1"/>
  <c r="G44" i="1" s="1"/>
  <c r="D40" i="1"/>
  <c r="E77" i="1"/>
  <c r="F23" i="1"/>
  <c r="F24" i="1" s="1"/>
  <c r="F62" i="1" s="1"/>
  <c r="F25" i="1" l="1"/>
  <c r="F63" i="1" s="1"/>
  <c r="F64" i="1" s="1"/>
  <c r="F67" i="1" s="1"/>
  <c r="G24" i="1"/>
  <c r="G62" i="1" s="1"/>
  <c r="F26" i="1" l="1"/>
  <c r="G25" i="1"/>
  <c r="G63" i="1" s="1"/>
  <c r="G64" i="1" s="1"/>
  <c r="G67" i="1" s="1"/>
  <c r="F29" i="1"/>
  <c r="F69" i="1" l="1"/>
  <c r="F33" i="1"/>
  <c r="F68" i="1"/>
  <c r="F66" i="1"/>
  <c r="G29" i="1"/>
  <c r="G26" i="1"/>
  <c r="F72" i="1" l="1"/>
  <c r="F39" i="1"/>
  <c r="F40" i="1" s="1"/>
  <c r="G69" i="1"/>
  <c r="G33" i="1"/>
  <c r="G66" i="1"/>
  <c r="G39" i="1" l="1"/>
  <c r="G40" i="1" s="1"/>
  <c r="G72" i="1"/>
</calcChain>
</file>

<file path=xl/sharedStrings.xml><?xml version="1.0" encoding="utf-8"?>
<sst xmlns="http://schemas.openxmlformats.org/spreadsheetml/2006/main" count="193" uniqueCount="157">
  <si>
    <t xml:space="preserve">NiiJii Capital </t>
  </si>
  <si>
    <t>Borrower Name:</t>
  </si>
  <si>
    <t>I. BALANCE SHEET</t>
  </si>
  <si>
    <t>Fiscal Year</t>
  </si>
  <si>
    <t>YEAR ENDING</t>
  </si>
  <si>
    <t>Cash</t>
  </si>
  <si>
    <t>Accounts Receivable</t>
  </si>
  <si>
    <t>Inventory</t>
  </si>
  <si>
    <t>Prepaid Expenses</t>
  </si>
  <si>
    <t>Due from Related Party</t>
  </si>
  <si>
    <t>Other</t>
  </si>
  <si>
    <t>CURRENT ASSETS</t>
  </si>
  <si>
    <t>Net Fixed Assets</t>
  </si>
  <si>
    <t>Deposits</t>
  </si>
  <si>
    <t>Notes Receivable</t>
  </si>
  <si>
    <t>Intangible Assets</t>
  </si>
  <si>
    <t xml:space="preserve">Other </t>
  </si>
  <si>
    <t>TOTAL ASSETS</t>
  </si>
  <si>
    <t>Short Term Note Payable</t>
  </si>
  <si>
    <t>Accounts Payable</t>
  </si>
  <si>
    <t>Accruals</t>
  </si>
  <si>
    <t>Taxes Payable (Sales)</t>
  </si>
  <si>
    <t>Current LTD</t>
  </si>
  <si>
    <t>Due to Related Party</t>
  </si>
  <si>
    <t>CURRENT LIABILITIES</t>
  </si>
  <si>
    <t>Long Term Debt</t>
  </si>
  <si>
    <t>Officer Debt</t>
  </si>
  <si>
    <t xml:space="preserve"> </t>
  </si>
  <si>
    <t>TOTAL LIABILITIES</t>
  </si>
  <si>
    <t>Common Stock</t>
  </si>
  <si>
    <t>Capital Surplus</t>
  </si>
  <si>
    <t>Retained Earnings</t>
  </si>
  <si>
    <t>(Less) Treasury Stock</t>
  </si>
  <si>
    <t>TOTAL NET WORTH</t>
  </si>
  <si>
    <t>TOTAL LIAB. &amp; NET WORTH</t>
  </si>
  <si>
    <t>Check on Balance Sheet</t>
  </si>
  <si>
    <t>II. PROFIT AND LOSS STATEMENT</t>
  </si>
  <si>
    <t>Sales</t>
  </si>
  <si>
    <t>-Cost of Good Sold</t>
  </si>
  <si>
    <t>=Gross Profit</t>
  </si>
  <si>
    <t>-SGA Expense</t>
  </si>
  <si>
    <t>=Operating Profit</t>
  </si>
  <si>
    <t>-Officer's Draw</t>
  </si>
  <si>
    <t>-Depreciation</t>
  </si>
  <si>
    <t>-Interest</t>
  </si>
  <si>
    <t>-Rent</t>
  </si>
  <si>
    <t>+ Commissions</t>
  </si>
  <si>
    <t>=EBT</t>
  </si>
  <si>
    <t>-Income Tax</t>
  </si>
  <si>
    <t>=PAT</t>
  </si>
  <si>
    <t>III. OPERATING CYCLE</t>
  </si>
  <si>
    <t>+Days Receivable</t>
  </si>
  <si>
    <t>+Days Inventory</t>
  </si>
  <si>
    <t>-Days Payable</t>
  </si>
  <si>
    <t>-Days Accruals</t>
  </si>
  <si>
    <t>=Operating Cycle</t>
  </si>
  <si>
    <t>IV. RATIO ANALYSIS</t>
  </si>
  <si>
    <t>Working Capital (CA-CL)</t>
  </si>
  <si>
    <t>Working Capital Needed</t>
  </si>
  <si>
    <t>Current Ratio</t>
  </si>
  <si>
    <t>Quick Ratio</t>
  </si>
  <si>
    <t>%of Sales Growth</t>
  </si>
  <si>
    <t>D/EQ Ratio</t>
  </si>
  <si>
    <t>V. RECONCILIATION OF NET WORTH</t>
  </si>
  <si>
    <t>Ending Net Worth</t>
  </si>
  <si>
    <t>-PAT</t>
  </si>
  <si>
    <t>-Beginning Net Worth</t>
  </si>
  <si>
    <t>=New Equity(Withdrawls)</t>
  </si>
  <si>
    <t>VI. CAPITAL EXPENDITURES</t>
  </si>
  <si>
    <t>Ending Net Fixed Assets</t>
  </si>
  <si>
    <t>+Depreciation</t>
  </si>
  <si>
    <t>-Beginning Fixed Assets</t>
  </si>
  <si>
    <t>=Net Capital Expenditures</t>
  </si>
  <si>
    <t>VII. EXPENSE ANALYSIS</t>
  </si>
  <si>
    <t>GP AS A % OF SALES</t>
  </si>
  <si>
    <t>SGA AS A % OF SALES</t>
  </si>
  <si>
    <t>EBT AS A % OF SALES</t>
  </si>
  <si>
    <t>Off. Salary as a % of Sales</t>
  </si>
  <si>
    <t>CDFI Financial Analysis</t>
  </si>
  <si>
    <t>Debt Service Coverage Analysis</t>
  </si>
  <si>
    <t>Company that pays owner a salary</t>
  </si>
  <si>
    <t>Most recent year</t>
  </si>
  <si>
    <t>Projection</t>
  </si>
  <si>
    <t>Notes</t>
  </si>
  <si>
    <t xml:space="preserve">Net Income </t>
  </si>
  <si>
    <t>+ Depreciation</t>
  </si>
  <si>
    <t>Non cash expense</t>
  </si>
  <si>
    <t>- Existing Current portion of loan</t>
  </si>
  <si>
    <t>Principal payment for other debt</t>
  </si>
  <si>
    <t>- New Expenses</t>
  </si>
  <si>
    <t>New expenses due to loan related project</t>
  </si>
  <si>
    <t>+ Expense Savings</t>
  </si>
  <si>
    <t>Expense savings due to loan</t>
  </si>
  <si>
    <t>= Cash Flow Available for Debt Service</t>
  </si>
  <si>
    <t xml:space="preserve"> - Proposed Annual NiiJii Debt Service</t>
  </si>
  <si>
    <t>From amortization table below</t>
  </si>
  <si>
    <t>= Cash Flow After Debt Service</t>
  </si>
  <si>
    <t>Debt Service Coverage Ratio</t>
  </si>
  <si>
    <t>Should be over 1.0!</t>
  </si>
  <si>
    <t>Company that does not pay owner a salary</t>
  </si>
  <si>
    <t>Net Income</t>
  </si>
  <si>
    <t>+ Other regular household income</t>
  </si>
  <si>
    <t>Add in other household income that is dependable from tax returns</t>
  </si>
  <si>
    <t>- Household Expenses</t>
  </si>
  <si>
    <t>Subtract household expenses from personal financial statement</t>
  </si>
  <si>
    <t>Loan Amortization</t>
  </si>
  <si>
    <t>Principal Amount</t>
  </si>
  <si>
    <t>Total Amount of loan</t>
  </si>
  <si>
    <t>Annual Interest Rate</t>
  </si>
  <si>
    <t>Term in Months</t>
  </si>
  <si>
    <t>Monthly Payment</t>
  </si>
  <si>
    <t>Annual Payment</t>
  </si>
  <si>
    <t>Type</t>
  </si>
  <si>
    <t>Discount Rate</t>
  </si>
  <si>
    <t>Max Term</t>
  </si>
  <si>
    <t>Valuation Source/Other</t>
  </si>
  <si>
    <t>One year then renew if A/R still available  as collateral</t>
  </si>
  <si>
    <t>Detailed list w/ account name</t>
  </si>
  <si>
    <t>Only include A/R &lt;90 days</t>
  </si>
  <si>
    <t>Only accept up to 25% of A/R from one customer</t>
  </si>
  <si>
    <t>3 years</t>
  </si>
  <si>
    <t>Purchase price</t>
  </si>
  <si>
    <t>Titled Vehicles</t>
  </si>
  <si>
    <t>100% if new</t>
  </si>
  <si>
    <t>5 years if new</t>
  </si>
  <si>
    <t>Purchase price if new</t>
  </si>
  <si>
    <t>80% if used</t>
  </si>
  <si>
    <t>3 years if used</t>
  </si>
  <si>
    <t>NADC or Kelly Blue Book online if used</t>
  </si>
  <si>
    <t>Equipment</t>
  </si>
  <si>
    <t>3-5 years</t>
  </si>
  <si>
    <t>Auctioneer /online sources if used</t>
  </si>
  <si>
    <t>Ag Equipment</t>
  </si>
  <si>
    <t>Tractors</t>
  </si>
  <si>
    <t>60-80%</t>
  </si>
  <si>
    <t>7 years</t>
  </si>
  <si>
    <t>Harvest equip</t>
  </si>
  <si>
    <t>5 years</t>
  </si>
  <si>
    <t>Local/regional ag equipment suppliers</t>
  </si>
  <si>
    <t>Tillage equip</t>
  </si>
  <si>
    <t>4-5 years</t>
  </si>
  <si>
    <t>Auctioneers</t>
  </si>
  <si>
    <t>Yellow Equipment (construction)</t>
  </si>
  <si>
    <t>Local/regional construction equip suppliers</t>
  </si>
  <si>
    <t>Residential Real Estate</t>
  </si>
  <si>
    <t>30 years</t>
  </si>
  <si>
    <t>Appraisal</t>
  </si>
  <si>
    <t>Tax assessed value times x% (x depends on local market and how tax assessed value compares to market value….can check w/ realtors for this info)</t>
  </si>
  <si>
    <t>Commercial Real Estate</t>
  </si>
  <si>
    <t>25 years</t>
  </si>
  <si>
    <t>Tax assessed value times x%</t>
  </si>
  <si>
    <t>Asset</t>
  </si>
  <si>
    <t>Book Value</t>
  </si>
  <si>
    <t>Discount</t>
  </si>
  <si>
    <t>Collateral Value</t>
  </si>
  <si>
    <t>Valuation Source</t>
  </si>
  <si>
    <t>Collateral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</si>
</sst>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_);[Red]\(0\)"/>
    <numFmt numFmtId="166" formatCode="0.0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D9F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164" fontId="3" fillId="2" borderId="3" xfId="0" applyNumberFormat="1" applyFont="1" applyFill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3" fillId="0" borderId="5" xfId="0" applyFont="1" applyBorder="1"/>
    <xf numFmtId="0" fontId="3" fillId="3" borderId="0" xfId="0" applyFont="1" applyFill="1"/>
    <xf numFmtId="0" fontId="3" fillId="3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0" xfId="0" applyFont="1" applyAlignment="1">
      <alignment horizontal="fill"/>
    </xf>
    <xf numFmtId="16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fill"/>
    </xf>
    <xf numFmtId="0" fontId="3" fillId="0" borderId="10" xfId="0" applyFont="1" applyBorder="1" applyAlignment="1">
      <alignment horizontal="fill"/>
    </xf>
    <xf numFmtId="0" fontId="3" fillId="0" borderId="11" xfId="0" applyFont="1" applyBorder="1" applyAlignment="1">
      <alignment horizontal="fill"/>
    </xf>
    <xf numFmtId="0" fontId="3" fillId="0" borderId="0" xfId="0" quotePrefix="1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166" fontId="3" fillId="0" borderId="0" xfId="0" applyNumberFormat="1" applyFont="1"/>
    <xf numFmtId="10" fontId="3" fillId="0" borderId="0" xfId="0" applyNumberFormat="1" applyFont="1"/>
    <xf numFmtId="10" fontId="3" fillId="0" borderId="6" xfId="0" applyNumberFormat="1" applyFont="1" applyBorder="1"/>
    <xf numFmtId="166" fontId="3" fillId="0" borderId="1" xfId="0" applyNumberFormat="1" applyFont="1" applyBorder="1"/>
    <xf numFmtId="0" fontId="3" fillId="0" borderId="9" xfId="0" applyFont="1" applyBorder="1"/>
    <xf numFmtId="10" fontId="3" fillId="0" borderId="1" xfId="0" applyNumberFormat="1" applyFont="1" applyBorder="1"/>
    <xf numFmtId="10" fontId="3" fillId="0" borderId="8" xfId="0" applyNumberFormat="1" applyFont="1" applyBorder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quotePrefix="1" applyFont="1" applyAlignment="1">
      <alignment wrapText="1"/>
    </xf>
    <xf numFmtId="39" fontId="3" fillId="0" borderId="0" xfId="0" applyNumberFormat="1" applyFont="1"/>
    <xf numFmtId="39" fontId="3" fillId="0" borderId="0" xfId="0" applyNumberFormat="1" applyFont="1" applyAlignment="1">
      <alignment wrapText="1"/>
    </xf>
    <xf numFmtId="9" fontId="3" fillId="3" borderId="0" xfId="3" applyFont="1" applyFill="1"/>
    <xf numFmtId="44" fontId="3" fillId="0" borderId="0" xfId="2" applyFont="1"/>
    <xf numFmtId="6" fontId="3" fillId="0" borderId="0" xfId="2" applyNumberFormat="1" applyFont="1"/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fonline.sharepoint.com/teams/CDFIFundOpportunity/Shared%20Documents/Task%208%20-%20Virtual%20Resource%20Bank/Virtual%20Resource%20Documents/Webinar%208%20-%20Small%20Business%20Underwriting/loa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"/>
      <sheetName val="Debt Coverage"/>
      <sheetName val="Collateral Valuation and LTV"/>
    </sheetNames>
    <sheetDataSet>
      <sheetData sheetId="0">
        <row r="27">
          <cell r="G27">
            <v>0</v>
          </cell>
        </row>
        <row r="52">
          <cell r="G52">
            <v>0</v>
          </cell>
        </row>
        <row r="56">
          <cell r="G56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2ED8-3657-4020-8228-BE14BDF5B07D}">
  <dimension ref="A1:G88"/>
  <sheetViews>
    <sheetView workbookViewId="0">
      <selection activeCell="G5" sqref="G5"/>
    </sheetView>
  </sheetViews>
  <sheetFormatPr defaultColWidth="12.6640625" defaultRowHeight="13.2" x14ac:dyDescent="0.25"/>
  <cols>
    <col min="1" max="1" width="4.6640625" style="2" customWidth="1"/>
    <col min="2" max="2" width="2.6640625" style="2" customWidth="1"/>
    <col min="3" max="3" width="23.44140625" style="2" customWidth="1"/>
    <col min="4" max="256" width="12.6640625" style="2"/>
    <col min="257" max="257" width="4.6640625" style="2" customWidth="1"/>
    <col min="258" max="258" width="2.6640625" style="2" customWidth="1"/>
    <col min="259" max="259" width="23.44140625" style="2" customWidth="1"/>
    <col min="260" max="512" width="12.6640625" style="2"/>
    <col min="513" max="513" width="4.6640625" style="2" customWidth="1"/>
    <col min="514" max="514" width="2.6640625" style="2" customWidth="1"/>
    <col min="515" max="515" width="23.44140625" style="2" customWidth="1"/>
    <col min="516" max="768" width="12.6640625" style="2"/>
    <col min="769" max="769" width="4.6640625" style="2" customWidth="1"/>
    <col min="770" max="770" width="2.6640625" style="2" customWidth="1"/>
    <col min="771" max="771" width="23.44140625" style="2" customWidth="1"/>
    <col min="772" max="1024" width="12.6640625" style="2"/>
    <col min="1025" max="1025" width="4.6640625" style="2" customWidth="1"/>
    <col min="1026" max="1026" width="2.6640625" style="2" customWidth="1"/>
    <col min="1027" max="1027" width="23.44140625" style="2" customWidth="1"/>
    <col min="1028" max="1280" width="12.6640625" style="2"/>
    <col min="1281" max="1281" width="4.6640625" style="2" customWidth="1"/>
    <col min="1282" max="1282" width="2.6640625" style="2" customWidth="1"/>
    <col min="1283" max="1283" width="23.44140625" style="2" customWidth="1"/>
    <col min="1284" max="1536" width="12.6640625" style="2"/>
    <col min="1537" max="1537" width="4.6640625" style="2" customWidth="1"/>
    <col min="1538" max="1538" width="2.6640625" style="2" customWidth="1"/>
    <col min="1539" max="1539" width="23.44140625" style="2" customWidth="1"/>
    <col min="1540" max="1792" width="12.6640625" style="2"/>
    <col min="1793" max="1793" width="4.6640625" style="2" customWidth="1"/>
    <col min="1794" max="1794" width="2.6640625" style="2" customWidth="1"/>
    <col min="1795" max="1795" width="23.44140625" style="2" customWidth="1"/>
    <col min="1796" max="2048" width="12.6640625" style="2"/>
    <col min="2049" max="2049" width="4.6640625" style="2" customWidth="1"/>
    <col min="2050" max="2050" width="2.6640625" style="2" customWidth="1"/>
    <col min="2051" max="2051" width="23.44140625" style="2" customWidth="1"/>
    <col min="2052" max="2304" width="12.6640625" style="2"/>
    <col min="2305" max="2305" width="4.6640625" style="2" customWidth="1"/>
    <col min="2306" max="2306" width="2.6640625" style="2" customWidth="1"/>
    <col min="2307" max="2307" width="23.44140625" style="2" customWidth="1"/>
    <col min="2308" max="2560" width="12.6640625" style="2"/>
    <col min="2561" max="2561" width="4.6640625" style="2" customWidth="1"/>
    <col min="2562" max="2562" width="2.6640625" style="2" customWidth="1"/>
    <col min="2563" max="2563" width="23.44140625" style="2" customWidth="1"/>
    <col min="2564" max="2816" width="12.6640625" style="2"/>
    <col min="2817" max="2817" width="4.6640625" style="2" customWidth="1"/>
    <col min="2818" max="2818" width="2.6640625" style="2" customWidth="1"/>
    <col min="2819" max="2819" width="23.44140625" style="2" customWidth="1"/>
    <col min="2820" max="3072" width="12.6640625" style="2"/>
    <col min="3073" max="3073" width="4.6640625" style="2" customWidth="1"/>
    <col min="3074" max="3074" width="2.6640625" style="2" customWidth="1"/>
    <col min="3075" max="3075" width="23.44140625" style="2" customWidth="1"/>
    <col min="3076" max="3328" width="12.6640625" style="2"/>
    <col min="3329" max="3329" width="4.6640625" style="2" customWidth="1"/>
    <col min="3330" max="3330" width="2.6640625" style="2" customWidth="1"/>
    <col min="3331" max="3331" width="23.44140625" style="2" customWidth="1"/>
    <col min="3332" max="3584" width="12.6640625" style="2"/>
    <col min="3585" max="3585" width="4.6640625" style="2" customWidth="1"/>
    <col min="3586" max="3586" width="2.6640625" style="2" customWidth="1"/>
    <col min="3587" max="3587" width="23.44140625" style="2" customWidth="1"/>
    <col min="3588" max="3840" width="12.6640625" style="2"/>
    <col min="3841" max="3841" width="4.6640625" style="2" customWidth="1"/>
    <col min="3842" max="3842" width="2.6640625" style="2" customWidth="1"/>
    <col min="3843" max="3843" width="23.44140625" style="2" customWidth="1"/>
    <col min="3844" max="4096" width="12.6640625" style="2"/>
    <col min="4097" max="4097" width="4.6640625" style="2" customWidth="1"/>
    <col min="4098" max="4098" width="2.6640625" style="2" customWidth="1"/>
    <col min="4099" max="4099" width="23.44140625" style="2" customWidth="1"/>
    <col min="4100" max="4352" width="12.6640625" style="2"/>
    <col min="4353" max="4353" width="4.6640625" style="2" customWidth="1"/>
    <col min="4354" max="4354" width="2.6640625" style="2" customWidth="1"/>
    <col min="4355" max="4355" width="23.44140625" style="2" customWidth="1"/>
    <col min="4356" max="4608" width="12.6640625" style="2"/>
    <col min="4609" max="4609" width="4.6640625" style="2" customWidth="1"/>
    <col min="4610" max="4610" width="2.6640625" style="2" customWidth="1"/>
    <col min="4611" max="4611" width="23.44140625" style="2" customWidth="1"/>
    <col min="4612" max="4864" width="12.6640625" style="2"/>
    <col min="4865" max="4865" width="4.6640625" style="2" customWidth="1"/>
    <col min="4866" max="4866" width="2.6640625" style="2" customWidth="1"/>
    <col min="4867" max="4867" width="23.44140625" style="2" customWidth="1"/>
    <col min="4868" max="5120" width="12.6640625" style="2"/>
    <col min="5121" max="5121" width="4.6640625" style="2" customWidth="1"/>
    <col min="5122" max="5122" width="2.6640625" style="2" customWidth="1"/>
    <col min="5123" max="5123" width="23.44140625" style="2" customWidth="1"/>
    <col min="5124" max="5376" width="12.6640625" style="2"/>
    <col min="5377" max="5377" width="4.6640625" style="2" customWidth="1"/>
    <col min="5378" max="5378" width="2.6640625" style="2" customWidth="1"/>
    <col min="5379" max="5379" width="23.44140625" style="2" customWidth="1"/>
    <col min="5380" max="5632" width="12.6640625" style="2"/>
    <col min="5633" max="5633" width="4.6640625" style="2" customWidth="1"/>
    <col min="5634" max="5634" width="2.6640625" style="2" customWidth="1"/>
    <col min="5635" max="5635" width="23.44140625" style="2" customWidth="1"/>
    <col min="5636" max="5888" width="12.6640625" style="2"/>
    <col min="5889" max="5889" width="4.6640625" style="2" customWidth="1"/>
    <col min="5890" max="5890" width="2.6640625" style="2" customWidth="1"/>
    <col min="5891" max="5891" width="23.44140625" style="2" customWidth="1"/>
    <col min="5892" max="6144" width="12.6640625" style="2"/>
    <col min="6145" max="6145" width="4.6640625" style="2" customWidth="1"/>
    <col min="6146" max="6146" width="2.6640625" style="2" customWidth="1"/>
    <col min="6147" max="6147" width="23.44140625" style="2" customWidth="1"/>
    <col min="6148" max="6400" width="12.6640625" style="2"/>
    <col min="6401" max="6401" width="4.6640625" style="2" customWidth="1"/>
    <col min="6402" max="6402" width="2.6640625" style="2" customWidth="1"/>
    <col min="6403" max="6403" width="23.44140625" style="2" customWidth="1"/>
    <col min="6404" max="6656" width="12.6640625" style="2"/>
    <col min="6657" max="6657" width="4.6640625" style="2" customWidth="1"/>
    <col min="6658" max="6658" width="2.6640625" style="2" customWidth="1"/>
    <col min="6659" max="6659" width="23.44140625" style="2" customWidth="1"/>
    <col min="6660" max="6912" width="12.6640625" style="2"/>
    <col min="6913" max="6913" width="4.6640625" style="2" customWidth="1"/>
    <col min="6914" max="6914" width="2.6640625" style="2" customWidth="1"/>
    <col min="6915" max="6915" width="23.44140625" style="2" customWidth="1"/>
    <col min="6916" max="7168" width="12.6640625" style="2"/>
    <col min="7169" max="7169" width="4.6640625" style="2" customWidth="1"/>
    <col min="7170" max="7170" width="2.6640625" style="2" customWidth="1"/>
    <col min="7171" max="7171" width="23.44140625" style="2" customWidth="1"/>
    <col min="7172" max="7424" width="12.6640625" style="2"/>
    <col min="7425" max="7425" width="4.6640625" style="2" customWidth="1"/>
    <col min="7426" max="7426" width="2.6640625" style="2" customWidth="1"/>
    <col min="7427" max="7427" width="23.44140625" style="2" customWidth="1"/>
    <col min="7428" max="7680" width="12.6640625" style="2"/>
    <col min="7681" max="7681" width="4.6640625" style="2" customWidth="1"/>
    <col min="7682" max="7682" width="2.6640625" style="2" customWidth="1"/>
    <col min="7683" max="7683" width="23.44140625" style="2" customWidth="1"/>
    <col min="7684" max="7936" width="12.6640625" style="2"/>
    <col min="7937" max="7937" width="4.6640625" style="2" customWidth="1"/>
    <col min="7938" max="7938" width="2.6640625" style="2" customWidth="1"/>
    <col min="7939" max="7939" width="23.44140625" style="2" customWidth="1"/>
    <col min="7940" max="8192" width="12.6640625" style="2"/>
    <col min="8193" max="8193" width="4.6640625" style="2" customWidth="1"/>
    <col min="8194" max="8194" width="2.6640625" style="2" customWidth="1"/>
    <col min="8195" max="8195" width="23.44140625" style="2" customWidth="1"/>
    <col min="8196" max="8448" width="12.6640625" style="2"/>
    <col min="8449" max="8449" width="4.6640625" style="2" customWidth="1"/>
    <col min="8450" max="8450" width="2.6640625" style="2" customWidth="1"/>
    <col min="8451" max="8451" width="23.44140625" style="2" customWidth="1"/>
    <col min="8452" max="8704" width="12.6640625" style="2"/>
    <col min="8705" max="8705" width="4.6640625" style="2" customWidth="1"/>
    <col min="8706" max="8706" width="2.6640625" style="2" customWidth="1"/>
    <col min="8707" max="8707" width="23.44140625" style="2" customWidth="1"/>
    <col min="8708" max="8960" width="12.6640625" style="2"/>
    <col min="8961" max="8961" width="4.6640625" style="2" customWidth="1"/>
    <col min="8962" max="8962" width="2.6640625" style="2" customWidth="1"/>
    <col min="8963" max="8963" width="23.44140625" style="2" customWidth="1"/>
    <col min="8964" max="9216" width="12.6640625" style="2"/>
    <col min="9217" max="9217" width="4.6640625" style="2" customWidth="1"/>
    <col min="9218" max="9218" width="2.6640625" style="2" customWidth="1"/>
    <col min="9219" max="9219" width="23.44140625" style="2" customWidth="1"/>
    <col min="9220" max="9472" width="12.6640625" style="2"/>
    <col min="9473" max="9473" width="4.6640625" style="2" customWidth="1"/>
    <col min="9474" max="9474" width="2.6640625" style="2" customWidth="1"/>
    <col min="9475" max="9475" width="23.44140625" style="2" customWidth="1"/>
    <col min="9476" max="9728" width="12.6640625" style="2"/>
    <col min="9729" max="9729" width="4.6640625" style="2" customWidth="1"/>
    <col min="9730" max="9730" width="2.6640625" style="2" customWidth="1"/>
    <col min="9731" max="9731" width="23.44140625" style="2" customWidth="1"/>
    <col min="9732" max="9984" width="12.6640625" style="2"/>
    <col min="9985" max="9985" width="4.6640625" style="2" customWidth="1"/>
    <col min="9986" max="9986" width="2.6640625" style="2" customWidth="1"/>
    <col min="9987" max="9987" width="23.44140625" style="2" customWidth="1"/>
    <col min="9988" max="10240" width="12.6640625" style="2"/>
    <col min="10241" max="10241" width="4.6640625" style="2" customWidth="1"/>
    <col min="10242" max="10242" width="2.6640625" style="2" customWidth="1"/>
    <col min="10243" max="10243" width="23.44140625" style="2" customWidth="1"/>
    <col min="10244" max="10496" width="12.6640625" style="2"/>
    <col min="10497" max="10497" width="4.6640625" style="2" customWidth="1"/>
    <col min="10498" max="10498" width="2.6640625" style="2" customWidth="1"/>
    <col min="10499" max="10499" width="23.44140625" style="2" customWidth="1"/>
    <col min="10500" max="10752" width="12.6640625" style="2"/>
    <col min="10753" max="10753" width="4.6640625" style="2" customWidth="1"/>
    <col min="10754" max="10754" width="2.6640625" style="2" customWidth="1"/>
    <col min="10755" max="10755" width="23.44140625" style="2" customWidth="1"/>
    <col min="10756" max="11008" width="12.6640625" style="2"/>
    <col min="11009" max="11009" width="4.6640625" style="2" customWidth="1"/>
    <col min="11010" max="11010" width="2.6640625" style="2" customWidth="1"/>
    <col min="11011" max="11011" width="23.44140625" style="2" customWidth="1"/>
    <col min="11012" max="11264" width="12.6640625" style="2"/>
    <col min="11265" max="11265" width="4.6640625" style="2" customWidth="1"/>
    <col min="11266" max="11266" width="2.6640625" style="2" customWidth="1"/>
    <col min="11267" max="11267" width="23.44140625" style="2" customWidth="1"/>
    <col min="11268" max="11520" width="12.6640625" style="2"/>
    <col min="11521" max="11521" width="4.6640625" style="2" customWidth="1"/>
    <col min="11522" max="11522" width="2.6640625" style="2" customWidth="1"/>
    <col min="11523" max="11523" width="23.44140625" style="2" customWidth="1"/>
    <col min="11524" max="11776" width="12.6640625" style="2"/>
    <col min="11777" max="11777" width="4.6640625" style="2" customWidth="1"/>
    <col min="11778" max="11778" width="2.6640625" style="2" customWidth="1"/>
    <col min="11779" max="11779" width="23.44140625" style="2" customWidth="1"/>
    <col min="11780" max="12032" width="12.6640625" style="2"/>
    <col min="12033" max="12033" width="4.6640625" style="2" customWidth="1"/>
    <col min="12034" max="12034" width="2.6640625" style="2" customWidth="1"/>
    <col min="12035" max="12035" width="23.44140625" style="2" customWidth="1"/>
    <col min="12036" max="12288" width="12.6640625" style="2"/>
    <col min="12289" max="12289" width="4.6640625" style="2" customWidth="1"/>
    <col min="12290" max="12290" width="2.6640625" style="2" customWidth="1"/>
    <col min="12291" max="12291" width="23.44140625" style="2" customWidth="1"/>
    <col min="12292" max="12544" width="12.6640625" style="2"/>
    <col min="12545" max="12545" width="4.6640625" style="2" customWidth="1"/>
    <col min="12546" max="12546" width="2.6640625" style="2" customWidth="1"/>
    <col min="12547" max="12547" width="23.44140625" style="2" customWidth="1"/>
    <col min="12548" max="12800" width="12.6640625" style="2"/>
    <col min="12801" max="12801" width="4.6640625" style="2" customWidth="1"/>
    <col min="12802" max="12802" width="2.6640625" style="2" customWidth="1"/>
    <col min="12803" max="12803" width="23.44140625" style="2" customWidth="1"/>
    <col min="12804" max="13056" width="12.6640625" style="2"/>
    <col min="13057" max="13057" width="4.6640625" style="2" customWidth="1"/>
    <col min="13058" max="13058" width="2.6640625" style="2" customWidth="1"/>
    <col min="13059" max="13059" width="23.44140625" style="2" customWidth="1"/>
    <col min="13060" max="13312" width="12.6640625" style="2"/>
    <col min="13313" max="13313" width="4.6640625" style="2" customWidth="1"/>
    <col min="13314" max="13314" width="2.6640625" style="2" customWidth="1"/>
    <col min="13315" max="13315" width="23.44140625" style="2" customWidth="1"/>
    <col min="13316" max="13568" width="12.6640625" style="2"/>
    <col min="13569" max="13569" width="4.6640625" style="2" customWidth="1"/>
    <col min="13570" max="13570" width="2.6640625" style="2" customWidth="1"/>
    <col min="13571" max="13571" width="23.44140625" style="2" customWidth="1"/>
    <col min="13572" max="13824" width="12.6640625" style="2"/>
    <col min="13825" max="13825" width="4.6640625" style="2" customWidth="1"/>
    <col min="13826" max="13826" width="2.6640625" style="2" customWidth="1"/>
    <col min="13827" max="13827" width="23.44140625" style="2" customWidth="1"/>
    <col min="13828" max="14080" width="12.6640625" style="2"/>
    <col min="14081" max="14081" width="4.6640625" style="2" customWidth="1"/>
    <col min="14082" max="14082" width="2.6640625" style="2" customWidth="1"/>
    <col min="14083" max="14083" width="23.44140625" style="2" customWidth="1"/>
    <col min="14084" max="14336" width="12.6640625" style="2"/>
    <col min="14337" max="14337" width="4.6640625" style="2" customWidth="1"/>
    <col min="14338" max="14338" width="2.6640625" style="2" customWidth="1"/>
    <col min="14339" max="14339" width="23.44140625" style="2" customWidth="1"/>
    <col min="14340" max="14592" width="12.6640625" style="2"/>
    <col min="14593" max="14593" width="4.6640625" style="2" customWidth="1"/>
    <col min="14594" max="14594" width="2.6640625" style="2" customWidth="1"/>
    <col min="14595" max="14595" width="23.44140625" style="2" customWidth="1"/>
    <col min="14596" max="14848" width="12.6640625" style="2"/>
    <col min="14849" max="14849" width="4.6640625" style="2" customWidth="1"/>
    <col min="14850" max="14850" width="2.6640625" style="2" customWidth="1"/>
    <col min="14851" max="14851" width="23.44140625" style="2" customWidth="1"/>
    <col min="14852" max="15104" width="12.6640625" style="2"/>
    <col min="15105" max="15105" width="4.6640625" style="2" customWidth="1"/>
    <col min="15106" max="15106" width="2.6640625" style="2" customWidth="1"/>
    <col min="15107" max="15107" width="23.44140625" style="2" customWidth="1"/>
    <col min="15108" max="15360" width="12.6640625" style="2"/>
    <col min="15361" max="15361" width="4.6640625" style="2" customWidth="1"/>
    <col min="15362" max="15362" width="2.6640625" style="2" customWidth="1"/>
    <col min="15363" max="15363" width="23.44140625" style="2" customWidth="1"/>
    <col min="15364" max="15616" width="12.6640625" style="2"/>
    <col min="15617" max="15617" width="4.6640625" style="2" customWidth="1"/>
    <col min="15618" max="15618" width="2.6640625" style="2" customWidth="1"/>
    <col min="15619" max="15619" width="23.44140625" style="2" customWidth="1"/>
    <col min="15620" max="15872" width="12.6640625" style="2"/>
    <col min="15873" max="15873" width="4.6640625" style="2" customWidth="1"/>
    <col min="15874" max="15874" width="2.6640625" style="2" customWidth="1"/>
    <col min="15875" max="15875" width="23.44140625" style="2" customWidth="1"/>
    <col min="15876" max="16128" width="12.6640625" style="2"/>
    <col min="16129" max="16129" width="4.6640625" style="2" customWidth="1"/>
    <col min="16130" max="16130" width="2.6640625" style="2" customWidth="1"/>
    <col min="16131" max="16131" width="23.44140625" style="2" customWidth="1"/>
    <col min="16132" max="16384" width="12.6640625" style="2"/>
  </cols>
  <sheetData>
    <row r="1" spans="1:7" x14ac:dyDescent="0.25">
      <c r="A1" s="1" t="s">
        <v>0</v>
      </c>
      <c r="D1" s="3"/>
      <c r="E1" s="3"/>
    </row>
    <row r="2" spans="1:7" x14ac:dyDescent="0.25">
      <c r="A2" s="1" t="s">
        <v>1</v>
      </c>
    </row>
    <row r="3" spans="1:7" x14ac:dyDescent="0.25">
      <c r="D3" s="3"/>
      <c r="E3" s="3"/>
    </row>
    <row r="4" spans="1:7" x14ac:dyDescent="0.25">
      <c r="A4" s="1" t="s">
        <v>2</v>
      </c>
      <c r="B4" s="4"/>
      <c r="C4" s="4"/>
    </row>
    <row r="5" spans="1:7" x14ac:dyDescent="0.25">
      <c r="D5" s="57" t="s">
        <v>3</v>
      </c>
      <c r="E5" s="57" t="s">
        <v>3</v>
      </c>
      <c r="F5" s="57" t="s">
        <v>3</v>
      </c>
      <c r="G5" s="57" t="s">
        <v>3</v>
      </c>
    </row>
    <row r="6" spans="1:7" x14ac:dyDescent="0.25">
      <c r="A6" s="5" t="s">
        <v>4</v>
      </c>
      <c r="B6" s="6"/>
      <c r="C6" s="6"/>
      <c r="D6" s="7">
        <v>2010</v>
      </c>
      <c r="E6" s="8">
        <f>D6+1</f>
        <v>2011</v>
      </c>
      <c r="F6" s="8">
        <f>E6+1</f>
        <v>2012</v>
      </c>
      <c r="G6" s="9">
        <f>F6+1</f>
        <v>2013</v>
      </c>
    </row>
    <row r="7" spans="1:7" x14ac:dyDescent="0.25">
      <c r="A7" s="10">
        <v>1</v>
      </c>
      <c r="C7" s="3" t="s">
        <v>5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5">
      <c r="A8" s="10">
        <f t="shared" ref="A8:A39" si="0">1+A7</f>
        <v>2</v>
      </c>
      <c r="C8" s="3" t="s">
        <v>6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5">
      <c r="A9" s="10">
        <f t="shared" si="0"/>
        <v>3</v>
      </c>
      <c r="C9" s="3" t="s">
        <v>7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5">
      <c r="A10" s="10">
        <f t="shared" si="0"/>
        <v>4</v>
      </c>
      <c r="C10" s="3" t="s">
        <v>8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5">
      <c r="A11" s="10">
        <f t="shared" si="0"/>
        <v>5</v>
      </c>
      <c r="C11" s="3" t="s">
        <v>9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5">
      <c r="A12" s="10">
        <f t="shared" si="0"/>
        <v>6</v>
      </c>
      <c r="C12" s="2" t="s">
        <v>10</v>
      </c>
      <c r="F12" s="2">
        <v>0</v>
      </c>
      <c r="G12" s="13">
        <v>0</v>
      </c>
    </row>
    <row r="13" spans="1:7" x14ac:dyDescent="0.25">
      <c r="A13" s="10">
        <f t="shared" si="0"/>
        <v>7</v>
      </c>
      <c r="G13" s="13"/>
    </row>
    <row r="14" spans="1:7" x14ac:dyDescent="0.25">
      <c r="A14" s="10">
        <f t="shared" si="0"/>
        <v>8</v>
      </c>
      <c r="C14" s="3" t="s">
        <v>11</v>
      </c>
      <c r="D14" s="2">
        <f>SUM(D7:D13)</f>
        <v>0</v>
      </c>
      <c r="E14" s="2">
        <f>SUM(E7:E13)</f>
        <v>0</v>
      </c>
      <c r="F14" s="2">
        <f>SUM(F7:F13)</f>
        <v>0</v>
      </c>
      <c r="G14" s="13">
        <f>SUM(G7:G13)</f>
        <v>0</v>
      </c>
    </row>
    <row r="15" spans="1:7" x14ac:dyDescent="0.25">
      <c r="A15" s="10">
        <f t="shared" si="0"/>
        <v>9</v>
      </c>
      <c r="C15" s="3" t="s">
        <v>12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5">
      <c r="A16" s="10">
        <f t="shared" si="0"/>
        <v>10</v>
      </c>
      <c r="C16" s="3" t="s">
        <v>13</v>
      </c>
      <c r="D16" s="11">
        <v>0</v>
      </c>
      <c r="E16" s="11">
        <v>0</v>
      </c>
      <c r="F16" s="11">
        <v>0</v>
      </c>
      <c r="G16" s="12">
        <v>0</v>
      </c>
    </row>
    <row r="17" spans="1:7" x14ac:dyDescent="0.25">
      <c r="A17" s="10">
        <f t="shared" si="0"/>
        <v>11</v>
      </c>
      <c r="C17" s="3" t="s">
        <v>14</v>
      </c>
      <c r="D17" s="11">
        <v>0</v>
      </c>
      <c r="E17" s="11">
        <v>0</v>
      </c>
      <c r="F17" s="11">
        <v>0</v>
      </c>
      <c r="G17" s="12">
        <v>0</v>
      </c>
    </row>
    <row r="18" spans="1:7" x14ac:dyDescent="0.25">
      <c r="A18" s="10">
        <f t="shared" si="0"/>
        <v>12</v>
      </c>
      <c r="C18" s="3" t="s">
        <v>15</v>
      </c>
      <c r="D18" s="11">
        <v>0</v>
      </c>
      <c r="E18" s="11">
        <v>0</v>
      </c>
      <c r="F18" s="11">
        <v>0</v>
      </c>
      <c r="G18" s="12">
        <v>0</v>
      </c>
    </row>
    <row r="19" spans="1:7" x14ac:dyDescent="0.25">
      <c r="A19" s="10">
        <f t="shared" si="0"/>
        <v>13</v>
      </c>
      <c r="C19" s="3" t="s">
        <v>16</v>
      </c>
      <c r="D19" s="11">
        <v>0</v>
      </c>
      <c r="E19" s="11">
        <f>D19</f>
        <v>0</v>
      </c>
      <c r="F19" s="11">
        <v>0</v>
      </c>
      <c r="G19" s="12">
        <v>0</v>
      </c>
    </row>
    <row r="20" spans="1:7" x14ac:dyDescent="0.25">
      <c r="A20" s="10">
        <f t="shared" si="0"/>
        <v>14</v>
      </c>
      <c r="G20" s="13"/>
    </row>
    <row r="21" spans="1:7" x14ac:dyDescent="0.25">
      <c r="A21" s="10">
        <f t="shared" si="0"/>
        <v>15</v>
      </c>
      <c r="C21" s="3" t="s">
        <v>17</v>
      </c>
      <c r="D21" s="2">
        <f>SUM(D14:D20)</f>
        <v>0</v>
      </c>
      <c r="E21" s="2">
        <f>SUM(E14:E20)</f>
        <v>0</v>
      </c>
      <c r="F21" s="2">
        <f>SUM(F14:F20)</f>
        <v>0</v>
      </c>
      <c r="G21" s="13">
        <f>SUM(G14:G20)</f>
        <v>0</v>
      </c>
    </row>
    <row r="22" spans="1:7" x14ac:dyDescent="0.25">
      <c r="A22" s="10">
        <f t="shared" si="0"/>
        <v>16</v>
      </c>
      <c r="C22" s="3"/>
      <c r="G22" s="13"/>
    </row>
    <row r="23" spans="1:7" x14ac:dyDescent="0.25">
      <c r="A23" s="10">
        <f t="shared" si="0"/>
        <v>17</v>
      </c>
      <c r="C23" s="3" t="s">
        <v>18</v>
      </c>
      <c r="D23" s="11">
        <v>0</v>
      </c>
      <c r="E23" s="11">
        <v>0</v>
      </c>
      <c r="F23" s="11">
        <f t="shared" ref="F23:G26" si="1">SUM(F16:F22)</f>
        <v>0</v>
      </c>
      <c r="G23" s="12">
        <f t="shared" si="1"/>
        <v>0</v>
      </c>
    </row>
    <row r="24" spans="1:7" x14ac:dyDescent="0.25">
      <c r="A24" s="10">
        <f t="shared" si="0"/>
        <v>18</v>
      </c>
      <c r="C24" s="3" t="s">
        <v>19</v>
      </c>
      <c r="D24" s="11">
        <v>0</v>
      </c>
      <c r="E24" s="11">
        <v>0</v>
      </c>
      <c r="F24" s="11">
        <f t="shared" si="1"/>
        <v>0</v>
      </c>
      <c r="G24" s="12">
        <f t="shared" si="1"/>
        <v>0</v>
      </c>
    </row>
    <row r="25" spans="1:7" x14ac:dyDescent="0.25">
      <c r="A25" s="10">
        <f t="shared" si="0"/>
        <v>19</v>
      </c>
      <c r="C25" s="3" t="s">
        <v>20</v>
      </c>
      <c r="D25" s="11">
        <v>0</v>
      </c>
      <c r="E25" s="11">
        <v>0</v>
      </c>
      <c r="F25" s="11">
        <f t="shared" si="1"/>
        <v>0</v>
      </c>
      <c r="G25" s="12">
        <f t="shared" si="1"/>
        <v>0</v>
      </c>
    </row>
    <row r="26" spans="1:7" x14ac:dyDescent="0.25">
      <c r="A26" s="10">
        <f t="shared" si="0"/>
        <v>20</v>
      </c>
      <c r="C26" s="3" t="s">
        <v>21</v>
      </c>
      <c r="D26" s="11">
        <v>0</v>
      </c>
      <c r="E26" s="11">
        <v>0</v>
      </c>
      <c r="F26" s="11">
        <f t="shared" si="1"/>
        <v>0</v>
      </c>
      <c r="G26" s="12">
        <f t="shared" si="1"/>
        <v>0</v>
      </c>
    </row>
    <row r="27" spans="1:7" x14ac:dyDescent="0.25">
      <c r="A27" s="10">
        <f t="shared" si="0"/>
        <v>21</v>
      </c>
      <c r="C27" s="3" t="s">
        <v>22</v>
      </c>
      <c r="D27" s="11">
        <v>0</v>
      </c>
      <c r="E27" s="11">
        <v>0</v>
      </c>
      <c r="F27" s="11">
        <v>0</v>
      </c>
      <c r="G27" s="12">
        <v>0</v>
      </c>
    </row>
    <row r="28" spans="1:7" x14ac:dyDescent="0.25">
      <c r="A28" s="10">
        <f t="shared" si="0"/>
        <v>22</v>
      </c>
      <c r="C28" s="2" t="s">
        <v>23</v>
      </c>
      <c r="D28" s="11">
        <v>0</v>
      </c>
      <c r="E28" s="11">
        <v>0</v>
      </c>
      <c r="F28" s="11">
        <v>0</v>
      </c>
      <c r="G28" s="12">
        <v>0</v>
      </c>
    </row>
    <row r="29" spans="1:7" x14ac:dyDescent="0.25">
      <c r="A29" s="10">
        <f t="shared" si="0"/>
        <v>23</v>
      </c>
      <c r="C29" s="3" t="s">
        <v>24</v>
      </c>
      <c r="D29" s="2">
        <f>SUM(D23:D28)</f>
        <v>0</v>
      </c>
      <c r="E29" s="2">
        <f>SUM(E23:E28)</f>
        <v>0</v>
      </c>
      <c r="F29" s="2">
        <f>SUM(F23:F28)</f>
        <v>0</v>
      </c>
      <c r="G29" s="13">
        <f>SUM(G23:G28)</f>
        <v>0</v>
      </c>
    </row>
    <row r="30" spans="1:7" x14ac:dyDescent="0.25">
      <c r="A30" s="10">
        <f t="shared" si="0"/>
        <v>24</v>
      </c>
      <c r="C30" s="3" t="s">
        <v>25</v>
      </c>
      <c r="D30" s="11">
        <v>0</v>
      </c>
      <c r="E30" s="11">
        <v>0</v>
      </c>
      <c r="F30" s="11">
        <v>0</v>
      </c>
      <c r="G30" s="12">
        <v>0</v>
      </c>
    </row>
    <row r="31" spans="1:7" x14ac:dyDescent="0.25">
      <c r="A31" s="10">
        <f t="shared" si="0"/>
        <v>25</v>
      </c>
      <c r="C31" s="3" t="s">
        <v>26</v>
      </c>
      <c r="D31" s="11">
        <v>0</v>
      </c>
      <c r="E31" s="11">
        <v>0</v>
      </c>
      <c r="F31" s="11">
        <v>0</v>
      </c>
      <c r="G31" s="12">
        <v>0</v>
      </c>
    </row>
    <row r="32" spans="1:7" x14ac:dyDescent="0.25">
      <c r="A32" s="10">
        <f t="shared" si="0"/>
        <v>26</v>
      </c>
      <c r="D32" s="3" t="s">
        <v>27</v>
      </c>
      <c r="E32" s="3" t="s">
        <v>27</v>
      </c>
      <c r="G32" s="13"/>
    </row>
    <row r="33" spans="1:7" x14ac:dyDescent="0.25">
      <c r="A33" s="10">
        <f t="shared" si="0"/>
        <v>27</v>
      </c>
      <c r="C33" s="3" t="s">
        <v>28</v>
      </c>
      <c r="D33" s="2">
        <f>SUM(D29:D32)</f>
        <v>0</v>
      </c>
      <c r="E33" s="2">
        <f>SUM(E29:E32)</f>
        <v>0</v>
      </c>
      <c r="F33" s="2">
        <f>SUM(F29:F32)</f>
        <v>0</v>
      </c>
      <c r="G33" s="13">
        <f>SUM(G29:G32)</f>
        <v>0</v>
      </c>
    </row>
    <row r="34" spans="1:7" x14ac:dyDescent="0.25">
      <c r="A34" s="10">
        <f t="shared" si="0"/>
        <v>28</v>
      </c>
      <c r="C34" s="3" t="s">
        <v>29</v>
      </c>
      <c r="D34" s="11">
        <v>0</v>
      </c>
      <c r="E34" s="11">
        <v>0</v>
      </c>
      <c r="F34" s="11">
        <v>0</v>
      </c>
      <c r="G34" s="12">
        <v>0</v>
      </c>
    </row>
    <row r="35" spans="1:7" x14ac:dyDescent="0.25">
      <c r="A35" s="10">
        <f t="shared" si="0"/>
        <v>29</v>
      </c>
      <c r="C35" s="3" t="s">
        <v>30</v>
      </c>
      <c r="D35" s="11">
        <v>0</v>
      </c>
      <c r="E35" s="11">
        <v>0</v>
      </c>
      <c r="F35" s="11">
        <v>0</v>
      </c>
      <c r="G35" s="12">
        <v>0</v>
      </c>
    </row>
    <row r="36" spans="1:7" x14ac:dyDescent="0.25">
      <c r="A36" s="10">
        <f t="shared" si="0"/>
        <v>30</v>
      </c>
      <c r="C36" s="3" t="s">
        <v>31</v>
      </c>
      <c r="D36" s="11">
        <v>0</v>
      </c>
      <c r="E36" s="11">
        <v>0</v>
      </c>
      <c r="F36" s="11">
        <v>0</v>
      </c>
      <c r="G36" s="12">
        <v>0</v>
      </c>
    </row>
    <row r="37" spans="1:7" x14ac:dyDescent="0.25">
      <c r="A37" s="10">
        <f t="shared" si="0"/>
        <v>31</v>
      </c>
      <c r="C37" s="3" t="s">
        <v>32</v>
      </c>
      <c r="D37" s="11">
        <v>0</v>
      </c>
      <c r="E37" s="11">
        <v>0</v>
      </c>
      <c r="F37" s="11">
        <v>0</v>
      </c>
      <c r="G37" s="12">
        <v>0</v>
      </c>
    </row>
    <row r="38" spans="1:7" x14ac:dyDescent="0.25">
      <c r="A38" s="10">
        <f t="shared" si="0"/>
        <v>32</v>
      </c>
      <c r="C38" s="3" t="s">
        <v>33</v>
      </c>
      <c r="D38" s="2">
        <f>SUM(D34:D37)</f>
        <v>0</v>
      </c>
      <c r="E38" s="2">
        <f>SUM(E34:E37)</f>
        <v>0</v>
      </c>
      <c r="F38" s="2">
        <f>SUM(F34:F37)</f>
        <v>0</v>
      </c>
      <c r="G38" s="13">
        <f>SUM(G34:G37)</f>
        <v>0</v>
      </c>
    </row>
    <row r="39" spans="1:7" x14ac:dyDescent="0.25">
      <c r="A39" s="14">
        <f t="shared" si="0"/>
        <v>33</v>
      </c>
      <c r="B39" s="15"/>
      <c r="C39" s="16" t="s">
        <v>34</v>
      </c>
      <c r="D39" s="15">
        <f>D33+D38</f>
        <v>0</v>
      </c>
      <c r="E39" s="15">
        <f>E33+E38</f>
        <v>0</v>
      </c>
      <c r="F39" s="15">
        <f>F33+F38</f>
        <v>0</v>
      </c>
      <c r="G39" s="17">
        <f>G33+G38</f>
        <v>0</v>
      </c>
    </row>
    <row r="40" spans="1:7" x14ac:dyDescent="0.25">
      <c r="C40" s="3" t="s">
        <v>35</v>
      </c>
      <c r="D40" s="2">
        <f>D21-D39</f>
        <v>0</v>
      </c>
      <c r="E40" s="2">
        <f>E21-E39</f>
        <v>0</v>
      </c>
      <c r="F40" s="2">
        <f>F21-F39</f>
        <v>0</v>
      </c>
      <c r="G40" s="2">
        <f>G21-G39</f>
        <v>0</v>
      </c>
    </row>
    <row r="42" spans="1:7" x14ac:dyDescent="0.25">
      <c r="A42" s="1" t="s">
        <v>36</v>
      </c>
      <c r="B42" s="4"/>
      <c r="C42" s="4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5" t="s">
        <v>4</v>
      </c>
      <c r="B44" s="6"/>
      <c r="C44" s="6"/>
      <c r="D44" s="19">
        <f>D6</f>
        <v>2010</v>
      </c>
      <c r="E44" s="19">
        <f>E6</f>
        <v>2011</v>
      </c>
      <c r="F44" s="19">
        <f>F6</f>
        <v>2012</v>
      </c>
      <c r="G44" s="9">
        <f>G6</f>
        <v>2013</v>
      </c>
    </row>
    <row r="45" spans="1:7" x14ac:dyDescent="0.25">
      <c r="A45" s="20"/>
      <c r="B45" s="21"/>
      <c r="C45" s="21"/>
      <c r="D45" s="21"/>
      <c r="E45" s="21"/>
      <c r="F45" s="21"/>
      <c r="G45" s="22"/>
    </row>
    <row r="46" spans="1:7" x14ac:dyDescent="0.25">
      <c r="A46" s="10">
        <v>34</v>
      </c>
      <c r="C46" s="3" t="s">
        <v>37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5">
      <c r="A47" s="10">
        <f t="shared" ref="A47:A58" si="2">A46+1</f>
        <v>35</v>
      </c>
      <c r="C47" s="23" t="s">
        <v>38</v>
      </c>
      <c r="D47" s="11">
        <v>0</v>
      </c>
      <c r="E47" s="11">
        <v>0</v>
      </c>
      <c r="F47" s="11">
        <v>0</v>
      </c>
      <c r="G47" s="12">
        <v>0</v>
      </c>
    </row>
    <row r="48" spans="1:7" x14ac:dyDescent="0.25">
      <c r="A48" s="10">
        <f t="shared" si="2"/>
        <v>36</v>
      </c>
      <c r="C48" s="3" t="s">
        <v>39</v>
      </c>
      <c r="D48" s="2">
        <f>D46-D47</f>
        <v>0</v>
      </c>
      <c r="E48" s="2">
        <f>E46-E47</f>
        <v>0</v>
      </c>
      <c r="F48" s="2">
        <f>F46-F47</f>
        <v>0</v>
      </c>
      <c r="G48" s="13">
        <f>G46-G47</f>
        <v>0</v>
      </c>
    </row>
    <row r="49" spans="1:7" x14ac:dyDescent="0.25">
      <c r="A49" s="10">
        <f t="shared" si="2"/>
        <v>37</v>
      </c>
      <c r="C49" s="23" t="s">
        <v>40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5">
      <c r="A50" s="10">
        <f t="shared" si="2"/>
        <v>38</v>
      </c>
      <c r="C50" s="3" t="s">
        <v>41</v>
      </c>
      <c r="D50" s="2">
        <f>D48-D49</f>
        <v>0</v>
      </c>
      <c r="E50" s="2">
        <f>E48-E49</f>
        <v>0</v>
      </c>
      <c r="F50" s="2">
        <f>F48-F49</f>
        <v>0</v>
      </c>
      <c r="G50" s="13">
        <f>G48-G49</f>
        <v>0</v>
      </c>
    </row>
    <row r="51" spans="1:7" x14ac:dyDescent="0.25">
      <c r="A51" s="10">
        <f t="shared" si="2"/>
        <v>39</v>
      </c>
      <c r="C51" s="3" t="s">
        <v>42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5">
      <c r="A52" s="10">
        <f t="shared" si="2"/>
        <v>40</v>
      </c>
      <c r="C52" s="3" t="s">
        <v>43</v>
      </c>
      <c r="D52" s="11">
        <v>0</v>
      </c>
      <c r="E52" s="11">
        <v>0</v>
      </c>
      <c r="F52" s="11">
        <v>0</v>
      </c>
      <c r="G52" s="12">
        <v>0</v>
      </c>
    </row>
    <row r="53" spans="1:7" x14ac:dyDescent="0.25">
      <c r="A53" s="10">
        <f t="shared" si="2"/>
        <v>41</v>
      </c>
      <c r="C53" s="3" t="s">
        <v>44</v>
      </c>
      <c r="D53" s="11">
        <v>0</v>
      </c>
      <c r="E53" s="11">
        <v>0</v>
      </c>
      <c r="F53" s="11">
        <v>0</v>
      </c>
      <c r="G53" s="12">
        <v>0</v>
      </c>
    </row>
    <row r="54" spans="1:7" x14ac:dyDescent="0.25">
      <c r="A54" s="10">
        <f t="shared" si="2"/>
        <v>42</v>
      </c>
      <c r="C54" s="3" t="s">
        <v>45</v>
      </c>
      <c r="D54" s="11">
        <v>0</v>
      </c>
      <c r="E54" s="11">
        <v>0</v>
      </c>
      <c r="F54" s="11">
        <v>0</v>
      </c>
      <c r="G54" s="12">
        <v>0</v>
      </c>
    </row>
    <row r="55" spans="1:7" x14ac:dyDescent="0.25">
      <c r="A55" s="10">
        <f t="shared" si="2"/>
        <v>43</v>
      </c>
      <c r="C55" s="3" t="s">
        <v>46</v>
      </c>
      <c r="D55" s="11">
        <v>0</v>
      </c>
      <c r="E55" s="11">
        <v>0</v>
      </c>
      <c r="F55" s="11">
        <v>0</v>
      </c>
      <c r="G55" s="12">
        <v>0</v>
      </c>
    </row>
    <row r="56" spans="1:7" x14ac:dyDescent="0.25">
      <c r="A56" s="10">
        <f t="shared" si="2"/>
        <v>44</v>
      </c>
      <c r="C56" s="3" t="s">
        <v>47</v>
      </c>
      <c r="D56" s="2">
        <f>D50-SUM(D51:D54)+D55</f>
        <v>0</v>
      </c>
      <c r="E56" s="2">
        <f>E50-SUM(E51:E54)+E55</f>
        <v>0</v>
      </c>
      <c r="F56" s="2">
        <f>F50-SUM(F51:F54)+F55</f>
        <v>0</v>
      </c>
      <c r="G56" s="13">
        <f>G50-SUM(G51:G54)+G55</f>
        <v>0</v>
      </c>
    </row>
    <row r="57" spans="1:7" x14ac:dyDescent="0.25">
      <c r="A57" s="10">
        <f t="shared" si="2"/>
        <v>45</v>
      </c>
      <c r="C57" s="3" t="s">
        <v>48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5">
      <c r="A58" s="14">
        <f t="shared" si="2"/>
        <v>46</v>
      </c>
      <c r="B58" s="15"/>
      <c r="C58" s="16" t="s">
        <v>49</v>
      </c>
      <c r="D58" s="15">
        <f>D56-D57</f>
        <v>0</v>
      </c>
      <c r="E58" s="15">
        <f>E56-E57</f>
        <v>0</v>
      </c>
      <c r="F58" s="15">
        <f>F56-F57</f>
        <v>0</v>
      </c>
      <c r="G58" s="17">
        <f>G56-G57</f>
        <v>0</v>
      </c>
    </row>
    <row r="59" spans="1:7" x14ac:dyDescent="0.25">
      <c r="A59" s="24" t="s">
        <v>50</v>
      </c>
      <c r="B59" s="25"/>
      <c r="C59" s="25"/>
      <c r="D59" s="25"/>
      <c r="E59" s="25"/>
      <c r="F59" s="25"/>
      <c r="G59" s="26"/>
    </row>
    <row r="60" spans="1:7" x14ac:dyDescent="0.25">
      <c r="A60" s="10">
        <f>A58+1</f>
        <v>47</v>
      </c>
      <c r="C60" s="3" t="s">
        <v>51</v>
      </c>
      <c r="D60" s="2" t="e">
        <f>(D8/D46)*360</f>
        <v>#DIV/0!</v>
      </c>
      <c r="E60" s="2" t="e">
        <f>(E8/E46)*360</f>
        <v>#DIV/0!</v>
      </c>
      <c r="F60" s="2" t="e">
        <f>(F8/F46)*270</f>
        <v>#DIV/0!</v>
      </c>
      <c r="G60" s="13" t="e">
        <f>(G8/G46)*360</f>
        <v>#DIV/0!</v>
      </c>
    </row>
    <row r="61" spans="1:7" x14ac:dyDescent="0.25">
      <c r="A61" s="10">
        <f>A60+1</f>
        <v>48</v>
      </c>
      <c r="C61" s="3" t="s">
        <v>52</v>
      </c>
      <c r="D61" s="2" t="e">
        <f>(D9/D46)*360</f>
        <v>#DIV/0!</v>
      </c>
      <c r="E61" s="2" t="e">
        <f>(E9/E46)*360</f>
        <v>#DIV/0!</v>
      </c>
      <c r="F61" s="2" t="e">
        <f>(F9/F46)*270</f>
        <v>#DIV/0!</v>
      </c>
      <c r="G61" s="13" t="e">
        <f>(G9/G46)*360</f>
        <v>#DIV/0!</v>
      </c>
    </row>
    <row r="62" spans="1:7" x14ac:dyDescent="0.25">
      <c r="A62" s="10">
        <f>A61+1</f>
        <v>49</v>
      </c>
      <c r="C62" s="3" t="s">
        <v>53</v>
      </c>
      <c r="D62" s="2" t="e">
        <f>(D24/D46)*360</f>
        <v>#DIV/0!</v>
      </c>
      <c r="E62" s="2" t="e">
        <f>(E24/E46)*360</f>
        <v>#DIV/0!</v>
      </c>
      <c r="F62" s="2" t="e">
        <f>(F24/F46)*270</f>
        <v>#DIV/0!</v>
      </c>
      <c r="G62" s="13" t="e">
        <f>(G24/G46)*360</f>
        <v>#DIV/0!</v>
      </c>
    </row>
    <row r="63" spans="1:7" x14ac:dyDescent="0.25">
      <c r="A63" s="10">
        <f>A62+1</f>
        <v>50</v>
      </c>
      <c r="C63" s="3" t="s">
        <v>54</v>
      </c>
      <c r="D63" s="2" t="e">
        <f>D25/D46*360</f>
        <v>#DIV/0!</v>
      </c>
      <c r="E63" s="2" t="e">
        <f>E25/E46*360</f>
        <v>#DIV/0!</v>
      </c>
      <c r="F63" s="2" t="e">
        <f>F25/F46*270</f>
        <v>#DIV/0!</v>
      </c>
      <c r="G63" s="13" t="e">
        <f>G25/G46*360</f>
        <v>#DIV/0!</v>
      </c>
    </row>
    <row r="64" spans="1:7" x14ac:dyDescent="0.25">
      <c r="A64" s="14">
        <f>A63+1</f>
        <v>51</v>
      </c>
      <c r="B64" s="15"/>
      <c r="C64" s="16" t="s">
        <v>55</v>
      </c>
      <c r="D64" s="15" t="e">
        <f>D60+D61-D62-D63</f>
        <v>#DIV/0!</v>
      </c>
      <c r="E64" s="15" t="e">
        <f>E60+E61-E62-E63</f>
        <v>#DIV/0!</v>
      </c>
      <c r="F64" s="15" t="e">
        <f>F60+F61-F62-F63</f>
        <v>#DIV/0!</v>
      </c>
      <c r="G64" s="17" t="e">
        <f>G60+G61-G62-G63</f>
        <v>#DIV/0!</v>
      </c>
    </row>
    <row r="65" spans="1:7" x14ac:dyDescent="0.25">
      <c r="A65" s="24" t="s">
        <v>56</v>
      </c>
      <c r="B65" s="25"/>
      <c r="C65" s="25"/>
      <c r="D65" s="25"/>
      <c r="E65" s="27" t="s">
        <v>27</v>
      </c>
      <c r="F65" s="25"/>
      <c r="G65" s="26"/>
    </row>
    <row r="66" spans="1:7" x14ac:dyDescent="0.25">
      <c r="A66" s="10">
        <f>A64+1</f>
        <v>52</v>
      </c>
      <c r="C66" s="3" t="s">
        <v>57</v>
      </c>
      <c r="D66" s="2">
        <f>D14-D29</f>
        <v>0</v>
      </c>
      <c r="E66" s="2">
        <f>E14-E29</f>
        <v>0</v>
      </c>
      <c r="F66" s="2">
        <f>F14-F29</f>
        <v>0</v>
      </c>
      <c r="G66" s="13">
        <f>G14-G29</f>
        <v>0</v>
      </c>
    </row>
    <row r="67" spans="1:7" x14ac:dyDescent="0.25">
      <c r="A67" s="10"/>
      <c r="C67" s="3" t="s">
        <v>58</v>
      </c>
      <c r="D67" s="2" t="e">
        <f>D46/360*(D64)</f>
        <v>#DIV/0!</v>
      </c>
      <c r="E67" s="2" t="e">
        <f>E46/360*(E64)</f>
        <v>#DIV/0!</v>
      </c>
      <c r="F67" s="2" t="e">
        <f>F46/360*(F64)</f>
        <v>#DIV/0!</v>
      </c>
      <c r="G67" s="13" t="e">
        <f>G46/360*(G64)</f>
        <v>#DIV/0!</v>
      </c>
    </row>
    <row r="68" spans="1:7" x14ac:dyDescent="0.25">
      <c r="A68" s="10">
        <f>A66+1</f>
        <v>53</v>
      </c>
      <c r="C68" s="3" t="s">
        <v>59</v>
      </c>
      <c r="D68" s="28" t="e">
        <f>D14/D29</f>
        <v>#DIV/0!</v>
      </c>
      <c r="E68" s="28" t="e">
        <f>E14/E29</f>
        <v>#DIV/0!</v>
      </c>
      <c r="F68" s="28" t="e">
        <f>F14/F29</f>
        <v>#DIV/0!</v>
      </c>
      <c r="G68" s="13" t="e">
        <f>G14/G27</f>
        <v>#DIV/0!</v>
      </c>
    </row>
    <row r="69" spans="1:7" x14ac:dyDescent="0.25">
      <c r="A69" s="10">
        <f>A68+1</f>
        <v>54</v>
      </c>
      <c r="C69" s="3" t="s">
        <v>60</v>
      </c>
      <c r="D69" s="2" t="e">
        <f>(D7+D8)/D29</f>
        <v>#DIV/0!</v>
      </c>
      <c r="E69" s="2" t="e">
        <f>(E7+E8)/E29</f>
        <v>#DIV/0!</v>
      </c>
      <c r="F69" s="2" t="e">
        <f>(F7+F8)/F29</f>
        <v>#DIV/0!</v>
      </c>
      <c r="G69" s="13" t="e">
        <f>(G7+G8)/G29</f>
        <v>#DIV/0!</v>
      </c>
    </row>
    <row r="70" spans="1:7" x14ac:dyDescent="0.25">
      <c r="A70" s="10">
        <f>A69+1</f>
        <v>55</v>
      </c>
      <c r="C70" s="3" t="s">
        <v>61</v>
      </c>
      <c r="D70" s="29"/>
      <c r="E70" s="29" t="e">
        <f>(E71-D71)/D71</f>
        <v>#DIV/0!</v>
      </c>
      <c r="F70" s="29" t="e">
        <f>(F71-E71)/E71</f>
        <v>#DIV/0!</v>
      </c>
      <c r="G70" s="30" t="e">
        <f>(G71-F71)/F71</f>
        <v>#DIV/0!</v>
      </c>
    </row>
    <row r="71" spans="1:7" x14ac:dyDescent="0.25">
      <c r="A71" s="10"/>
      <c r="G71" s="13"/>
    </row>
    <row r="72" spans="1:7" x14ac:dyDescent="0.25">
      <c r="A72" s="14">
        <f>A70+1</f>
        <v>56</v>
      </c>
      <c r="B72" s="15"/>
      <c r="C72" s="16" t="s">
        <v>62</v>
      </c>
      <c r="D72" s="31" t="e">
        <f>D33/D38</f>
        <v>#DIV/0!</v>
      </c>
      <c r="E72" s="31" t="e">
        <f>E33/E38</f>
        <v>#DIV/0!</v>
      </c>
      <c r="F72" s="31" t="e">
        <f>F33/F38</f>
        <v>#DIV/0!</v>
      </c>
      <c r="G72" s="17" t="e">
        <f>G33/G38</f>
        <v>#DIV/0!</v>
      </c>
    </row>
    <row r="73" spans="1:7" x14ac:dyDescent="0.25">
      <c r="A73" s="24" t="s">
        <v>63</v>
      </c>
      <c r="B73" s="25"/>
      <c r="C73" s="25"/>
      <c r="D73" s="25"/>
      <c r="E73" s="25"/>
      <c r="F73" s="25"/>
      <c r="G73" s="26"/>
    </row>
    <row r="74" spans="1:7" x14ac:dyDescent="0.25">
      <c r="A74" s="10">
        <v>57</v>
      </c>
      <c r="C74" s="3" t="s">
        <v>64</v>
      </c>
      <c r="D74" s="3" t="s">
        <v>27</v>
      </c>
      <c r="E74" s="2">
        <f>E38</f>
        <v>0</v>
      </c>
      <c r="F74" s="2">
        <f>F38</f>
        <v>0</v>
      </c>
      <c r="G74" s="13">
        <f>G38</f>
        <v>0</v>
      </c>
    </row>
    <row r="75" spans="1:7" x14ac:dyDescent="0.25">
      <c r="A75" s="10">
        <f>A74+1</f>
        <v>58</v>
      </c>
      <c r="C75" s="3" t="s">
        <v>65</v>
      </c>
      <c r="D75" s="3" t="s">
        <v>27</v>
      </c>
      <c r="E75" s="2">
        <f>E58</f>
        <v>0</v>
      </c>
      <c r="F75" s="2">
        <f>F58</f>
        <v>0</v>
      </c>
      <c r="G75" s="13">
        <f>G58</f>
        <v>0</v>
      </c>
    </row>
    <row r="76" spans="1:7" x14ac:dyDescent="0.25">
      <c r="A76" s="10">
        <f>A75+1</f>
        <v>59</v>
      </c>
      <c r="C76" s="3" t="s">
        <v>66</v>
      </c>
      <c r="E76" s="2">
        <f>D38</f>
        <v>0</v>
      </c>
      <c r="F76" s="2">
        <f>E38</f>
        <v>0</v>
      </c>
      <c r="G76" s="13">
        <f>F38</f>
        <v>0</v>
      </c>
    </row>
    <row r="77" spans="1:7" x14ac:dyDescent="0.25">
      <c r="A77" s="14">
        <f>A76+1</f>
        <v>60</v>
      </c>
      <c r="B77" s="15"/>
      <c r="C77" s="16" t="s">
        <v>67</v>
      </c>
      <c r="D77" s="15"/>
      <c r="E77" s="15">
        <f>E74-E75-E76</f>
        <v>0</v>
      </c>
      <c r="F77" s="15">
        <f>F74-F75-F76</f>
        <v>0</v>
      </c>
      <c r="G77" s="17">
        <f>G74-G75-G76</f>
        <v>0</v>
      </c>
    </row>
    <row r="78" spans="1:7" x14ac:dyDescent="0.25">
      <c r="A78" s="24" t="s">
        <v>68</v>
      </c>
      <c r="B78" s="25"/>
      <c r="C78" s="25"/>
      <c r="D78" s="25"/>
      <c r="E78" s="25"/>
      <c r="F78" s="25"/>
      <c r="G78" s="26"/>
    </row>
    <row r="79" spans="1:7" x14ac:dyDescent="0.25">
      <c r="A79" s="10">
        <v>61</v>
      </c>
      <c r="C79" s="3" t="s">
        <v>69</v>
      </c>
      <c r="E79" s="2">
        <f>E15</f>
        <v>0</v>
      </c>
      <c r="F79" s="2">
        <f>F15</f>
        <v>0</v>
      </c>
      <c r="G79" s="13">
        <f>G15</f>
        <v>0</v>
      </c>
    </row>
    <row r="80" spans="1:7" x14ac:dyDescent="0.25">
      <c r="A80" s="10">
        <f>A79+1</f>
        <v>62</v>
      </c>
      <c r="C80" s="3" t="s">
        <v>70</v>
      </c>
      <c r="E80" s="2">
        <f>E52</f>
        <v>0</v>
      </c>
      <c r="F80" s="2">
        <f>F52</f>
        <v>0</v>
      </c>
      <c r="G80" s="13">
        <f>G52</f>
        <v>0</v>
      </c>
    </row>
    <row r="81" spans="1:7" x14ac:dyDescent="0.25">
      <c r="A81" s="10">
        <f>A80+1</f>
        <v>63</v>
      </c>
      <c r="C81" s="3" t="s">
        <v>71</v>
      </c>
      <c r="E81" s="2">
        <f>D15</f>
        <v>0</v>
      </c>
      <c r="F81" s="2">
        <f>E15</f>
        <v>0</v>
      </c>
      <c r="G81" s="13">
        <f>F15</f>
        <v>0</v>
      </c>
    </row>
    <row r="82" spans="1:7" x14ac:dyDescent="0.25">
      <c r="A82" s="14">
        <f>A81+1</f>
        <v>64</v>
      </c>
      <c r="B82" s="15"/>
      <c r="C82" s="16" t="s">
        <v>72</v>
      </c>
      <c r="D82" s="15"/>
      <c r="E82" s="15">
        <f>E79+E80-E81</f>
        <v>0</v>
      </c>
      <c r="F82" s="15">
        <f>F79+F80-F81</f>
        <v>0</v>
      </c>
      <c r="G82" s="17">
        <f>G79+G80-G81</f>
        <v>0</v>
      </c>
    </row>
    <row r="83" spans="1:7" x14ac:dyDescent="0.25">
      <c r="A83" s="32" t="s">
        <v>73</v>
      </c>
      <c r="B83" s="25"/>
      <c r="C83" s="25"/>
      <c r="D83" s="25"/>
      <c r="E83" s="25"/>
      <c r="F83" s="25"/>
      <c r="G83" s="26"/>
    </row>
    <row r="84" spans="1:7" x14ac:dyDescent="0.25">
      <c r="A84" s="10">
        <f>A82+1</f>
        <v>65</v>
      </c>
      <c r="C84" s="3" t="s">
        <v>74</v>
      </c>
      <c r="D84" s="29" t="e">
        <f>D48/D46</f>
        <v>#DIV/0!</v>
      </c>
      <c r="E84" s="29" t="e">
        <f>E48/E46</f>
        <v>#DIV/0!</v>
      </c>
      <c r="F84" s="29" t="e">
        <f>F48/F46</f>
        <v>#DIV/0!</v>
      </c>
      <c r="G84" s="30" t="e">
        <f>G48/G46</f>
        <v>#DIV/0!</v>
      </c>
    </row>
    <row r="85" spans="1:7" x14ac:dyDescent="0.25">
      <c r="A85" s="10">
        <f>A84+1</f>
        <v>66</v>
      </c>
      <c r="C85" s="3" t="s">
        <v>75</v>
      </c>
      <c r="D85" s="29" t="e">
        <f>D49/D46</f>
        <v>#DIV/0!</v>
      </c>
      <c r="E85" s="29" t="e">
        <f>E49/E46</f>
        <v>#DIV/0!</v>
      </c>
      <c r="F85" s="29" t="e">
        <f>F49/F46</f>
        <v>#DIV/0!</v>
      </c>
      <c r="G85" s="30" t="e">
        <f>G49/G46</f>
        <v>#DIV/0!</v>
      </c>
    </row>
    <row r="86" spans="1:7" x14ac:dyDescent="0.25">
      <c r="A86" s="10">
        <f>A85+1</f>
        <v>67</v>
      </c>
      <c r="C86" s="3" t="s">
        <v>76</v>
      </c>
      <c r="D86" s="29" t="e">
        <f>D56/D46</f>
        <v>#DIV/0!</v>
      </c>
      <c r="E86" s="29" t="e">
        <f>E56/E46</f>
        <v>#DIV/0!</v>
      </c>
      <c r="F86" s="29" t="e">
        <f>F56/F46</f>
        <v>#DIV/0!</v>
      </c>
      <c r="G86" s="30" t="e">
        <f>G56/G46</f>
        <v>#DIV/0!</v>
      </c>
    </row>
    <row r="87" spans="1:7" x14ac:dyDescent="0.25">
      <c r="A87" s="14">
        <f>A86+1</f>
        <v>68</v>
      </c>
      <c r="B87" s="15"/>
      <c r="C87" s="16" t="s">
        <v>77</v>
      </c>
      <c r="D87" s="33" t="e">
        <f>D51/D46</f>
        <v>#DIV/0!</v>
      </c>
      <c r="E87" s="33" t="e">
        <f>E51/E46</f>
        <v>#DIV/0!</v>
      </c>
      <c r="F87" s="33" t="e">
        <f>F51/F46</f>
        <v>#DIV/0!</v>
      </c>
      <c r="G87" s="34" t="e">
        <f>G51/G46</f>
        <v>#DIV/0!</v>
      </c>
    </row>
    <row r="88" spans="1:7" x14ac:dyDescent="0.25">
      <c r="A88" s="1"/>
      <c r="B88" s="4"/>
      <c r="C8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BBFD-B373-4246-9638-BE99F17E4CB0}">
  <dimension ref="A1:D50"/>
  <sheetViews>
    <sheetView workbookViewId="0">
      <selection sqref="A1:XFD1048576"/>
    </sheetView>
  </sheetViews>
  <sheetFormatPr defaultColWidth="9.109375" defaultRowHeight="13.2" x14ac:dyDescent="0.25"/>
  <cols>
    <col min="1" max="1" width="30.33203125" style="35" customWidth="1"/>
    <col min="2" max="3" width="12.6640625" style="2" customWidth="1"/>
    <col min="4" max="4" width="34.5546875" style="35" customWidth="1"/>
    <col min="5" max="256" width="9.109375" style="2"/>
    <col min="257" max="257" width="30.33203125" style="2" customWidth="1"/>
    <col min="258" max="259" width="12.6640625" style="2" customWidth="1"/>
    <col min="260" max="260" width="34.5546875" style="2" customWidth="1"/>
    <col min="261" max="512" width="9.109375" style="2"/>
    <col min="513" max="513" width="30.33203125" style="2" customWidth="1"/>
    <col min="514" max="515" width="12.6640625" style="2" customWidth="1"/>
    <col min="516" max="516" width="34.5546875" style="2" customWidth="1"/>
    <col min="517" max="768" width="9.109375" style="2"/>
    <col min="769" max="769" width="30.33203125" style="2" customWidth="1"/>
    <col min="770" max="771" width="12.6640625" style="2" customWidth="1"/>
    <col min="772" max="772" width="34.5546875" style="2" customWidth="1"/>
    <col min="773" max="1024" width="9.109375" style="2"/>
    <col min="1025" max="1025" width="30.33203125" style="2" customWidth="1"/>
    <col min="1026" max="1027" width="12.6640625" style="2" customWidth="1"/>
    <col min="1028" max="1028" width="34.5546875" style="2" customWidth="1"/>
    <col min="1029" max="1280" width="9.109375" style="2"/>
    <col min="1281" max="1281" width="30.33203125" style="2" customWidth="1"/>
    <col min="1282" max="1283" width="12.6640625" style="2" customWidth="1"/>
    <col min="1284" max="1284" width="34.5546875" style="2" customWidth="1"/>
    <col min="1285" max="1536" width="9.109375" style="2"/>
    <col min="1537" max="1537" width="30.33203125" style="2" customWidth="1"/>
    <col min="1538" max="1539" width="12.6640625" style="2" customWidth="1"/>
    <col min="1540" max="1540" width="34.5546875" style="2" customWidth="1"/>
    <col min="1541" max="1792" width="9.109375" style="2"/>
    <col min="1793" max="1793" width="30.33203125" style="2" customWidth="1"/>
    <col min="1794" max="1795" width="12.6640625" style="2" customWidth="1"/>
    <col min="1796" max="1796" width="34.5546875" style="2" customWidth="1"/>
    <col min="1797" max="2048" width="9.109375" style="2"/>
    <col min="2049" max="2049" width="30.33203125" style="2" customWidth="1"/>
    <col min="2050" max="2051" width="12.6640625" style="2" customWidth="1"/>
    <col min="2052" max="2052" width="34.5546875" style="2" customWidth="1"/>
    <col min="2053" max="2304" width="9.109375" style="2"/>
    <col min="2305" max="2305" width="30.33203125" style="2" customWidth="1"/>
    <col min="2306" max="2307" width="12.6640625" style="2" customWidth="1"/>
    <col min="2308" max="2308" width="34.5546875" style="2" customWidth="1"/>
    <col min="2309" max="2560" width="9.109375" style="2"/>
    <col min="2561" max="2561" width="30.33203125" style="2" customWidth="1"/>
    <col min="2562" max="2563" width="12.6640625" style="2" customWidth="1"/>
    <col min="2564" max="2564" width="34.5546875" style="2" customWidth="1"/>
    <col min="2565" max="2816" width="9.109375" style="2"/>
    <col min="2817" max="2817" width="30.33203125" style="2" customWidth="1"/>
    <col min="2818" max="2819" width="12.6640625" style="2" customWidth="1"/>
    <col min="2820" max="2820" width="34.5546875" style="2" customWidth="1"/>
    <col min="2821" max="3072" width="9.109375" style="2"/>
    <col min="3073" max="3073" width="30.33203125" style="2" customWidth="1"/>
    <col min="3074" max="3075" width="12.6640625" style="2" customWidth="1"/>
    <col min="3076" max="3076" width="34.5546875" style="2" customWidth="1"/>
    <col min="3077" max="3328" width="9.109375" style="2"/>
    <col min="3329" max="3329" width="30.33203125" style="2" customWidth="1"/>
    <col min="3330" max="3331" width="12.6640625" style="2" customWidth="1"/>
    <col min="3332" max="3332" width="34.5546875" style="2" customWidth="1"/>
    <col min="3333" max="3584" width="9.109375" style="2"/>
    <col min="3585" max="3585" width="30.33203125" style="2" customWidth="1"/>
    <col min="3586" max="3587" width="12.6640625" style="2" customWidth="1"/>
    <col min="3588" max="3588" width="34.5546875" style="2" customWidth="1"/>
    <col min="3589" max="3840" width="9.109375" style="2"/>
    <col min="3841" max="3841" width="30.33203125" style="2" customWidth="1"/>
    <col min="3842" max="3843" width="12.6640625" style="2" customWidth="1"/>
    <col min="3844" max="3844" width="34.5546875" style="2" customWidth="1"/>
    <col min="3845" max="4096" width="9.109375" style="2"/>
    <col min="4097" max="4097" width="30.33203125" style="2" customWidth="1"/>
    <col min="4098" max="4099" width="12.6640625" style="2" customWidth="1"/>
    <col min="4100" max="4100" width="34.5546875" style="2" customWidth="1"/>
    <col min="4101" max="4352" width="9.109375" style="2"/>
    <col min="4353" max="4353" width="30.33203125" style="2" customWidth="1"/>
    <col min="4354" max="4355" width="12.6640625" style="2" customWidth="1"/>
    <col min="4356" max="4356" width="34.5546875" style="2" customWidth="1"/>
    <col min="4357" max="4608" width="9.109375" style="2"/>
    <col min="4609" max="4609" width="30.33203125" style="2" customWidth="1"/>
    <col min="4610" max="4611" width="12.6640625" style="2" customWidth="1"/>
    <col min="4612" max="4612" width="34.5546875" style="2" customWidth="1"/>
    <col min="4613" max="4864" width="9.109375" style="2"/>
    <col min="4865" max="4865" width="30.33203125" style="2" customWidth="1"/>
    <col min="4866" max="4867" width="12.6640625" style="2" customWidth="1"/>
    <col min="4868" max="4868" width="34.5546875" style="2" customWidth="1"/>
    <col min="4869" max="5120" width="9.109375" style="2"/>
    <col min="5121" max="5121" width="30.33203125" style="2" customWidth="1"/>
    <col min="5122" max="5123" width="12.6640625" style="2" customWidth="1"/>
    <col min="5124" max="5124" width="34.5546875" style="2" customWidth="1"/>
    <col min="5125" max="5376" width="9.109375" style="2"/>
    <col min="5377" max="5377" width="30.33203125" style="2" customWidth="1"/>
    <col min="5378" max="5379" width="12.6640625" style="2" customWidth="1"/>
    <col min="5380" max="5380" width="34.5546875" style="2" customWidth="1"/>
    <col min="5381" max="5632" width="9.109375" style="2"/>
    <col min="5633" max="5633" width="30.33203125" style="2" customWidth="1"/>
    <col min="5634" max="5635" width="12.6640625" style="2" customWidth="1"/>
    <col min="5636" max="5636" width="34.5546875" style="2" customWidth="1"/>
    <col min="5637" max="5888" width="9.109375" style="2"/>
    <col min="5889" max="5889" width="30.33203125" style="2" customWidth="1"/>
    <col min="5890" max="5891" width="12.6640625" style="2" customWidth="1"/>
    <col min="5892" max="5892" width="34.5546875" style="2" customWidth="1"/>
    <col min="5893" max="6144" width="9.109375" style="2"/>
    <col min="6145" max="6145" width="30.33203125" style="2" customWidth="1"/>
    <col min="6146" max="6147" width="12.6640625" style="2" customWidth="1"/>
    <col min="6148" max="6148" width="34.5546875" style="2" customWidth="1"/>
    <col min="6149" max="6400" width="9.109375" style="2"/>
    <col min="6401" max="6401" width="30.33203125" style="2" customWidth="1"/>
    <col min="6402" max="6403" width="12.6640625" style="2" customWidth="1"/>
    <col min="6404" max="6404" width="34.5546875" style="2" customWidth="1"/>
    <col min="6405" max="6656" width="9.109375" style="2"/>
    <col min="6657" max="6657" width="30.33203125" style="2" customWidth="1"/>
    <col min="6658" max="6659" width="12.6640625" style="2" customWidth="1"/>
    <col min="6660" max="6660" width="34.5546875" style="2" customWidth="1"/>
    <col min="6661" max="6912" width="9.109375" style="2"/>
    <col min="6913" max="6913" width="30.33203125" style="2" customWidth="1"/>
    <col min="6914" max="6915" width="12.6640625" style="2" customWidth="1"/>
    <col min="6916" max="6916" width="34.5546875" style="2" customWidth="1"/>
    <col min="6917" max="7168" width="9.109375" style="2"/>
    <col min="7169" max="7169" width="30.33203125" style="2" customWidth="1"/>
    <col min="7170" max="7171" width="12.6640625" style="2" customWidth="1"/>
    <col min="7172" max="7172" width="34.5546875" style="2" customWidth="1"/>
    <col min="7173" max="7424" width="9.109375" style="2"/>
    <col min="7425" max="7425" width="30.33203125" style="2" customWidth="1"/>
    <col min="7426" max="7427" width="12.6640625" style="2" customWidth="1"/>
    <col min="7428" max="7428" width="34.5546875" style="2" customWidth="1"/>
    <col min="7429" max="7680" width="9.109375" style="2"/>
    <col min="7681" max="7681" width="30.33203125" style="2" customWidth="1"/>
    <col min="7682" max="7683" width="12.6640625" style="2" customWidth="1"/>
    <col min="7684" max="7684" width="34.5546875" style="2" customWidth="1"/>
    <col min="7685" max="7936" width="9.109375" style="2"/>
    <col min="7937" max="7937" width="30.33203125" style="2" customWidth="1"/>
    <col min="7938" max="7939" width="12.6640625" style="2" customWidth="1"/>
    <col min="7940" max="7940" width="34.5546875" style="2" customWidth="1"/>
    <col min="7941" max="8192" width="9.109375" style="2"/>
    <col min="8193" max="8193" width="30.33203125" style="2" customWidth="1"/>
    <col min="8194" max="8195" width="12.6640625" style="2" customWidth="1"/>
    <col min="8196" max="8196" width="34.5546875" style="2" customWidth="1"/>
    <col min="8197" max="8448" width="9.109375" style="2"/>
    <col min="8449" max="8449" width="30.33203125" style="2" customWidth="1"/>
    <col min="8450" max="8451" width="12.6640625" style="2" customWidth="1"/>
    <col min="8452" max="8452" width="34.5546875" style="2" customWidth="1"/>
    <col min="8453" max="8704" width="9.109375" style="2"/>
    <col min="8705" max="8705" width="30.33203125" style="2" customWidth="1"/>
    <col min="8706" max="8707" width="12.6640625" style="2" customWidth="1"/>
    <col min="8708" max="8708" width="34.5546875" style="2" customWidth="1"/>
    <col min="8709" max="8960" width="9.109375" style="2"/>
    <col min="8961" max="8961" width="30.33203125" style="2" customWidth="1"/>
    <col min="8962" max="8963" width="12.6640625" style="2" customWidth="1"/>
    <col min="8964" max="8964" width="34.5546875" style="2" customWidth="1"/>
    <col min="8965" max="9216" width="9.109375" style="2"/>
    <col min="9217" max="9217" width="30.33203125" style="2" customWidth="1"/>
    <col min="9218" max="9219" width="12.6640625" style="2" customWidth="1"/>
    <col min="9220" max="9220" width="34.5546875" style="2" customWidth="1"/>
    <col min="9221" max="9472" width="9.109375" style="2"/>
    <col min="9473" max="9473" width="30.33203125" style="2" customWidth="1"/>
    <col min="9474" max="9475" width="12.6640625" style="2" customWidth="1"/>
    <col min="9476" max="9476" width="34.5546875" style="2" customWidth="1"/>
    <col min="9477" max="9728" width="9.109375" style="2"/>
    <col min="9729" max="9729" width="30.33203125" style="2" customWidth="1"/>
    <col min="9730" max="9731" width="12.6640625" style="2" customWidth="1"/>
    <col min="9732" max="9732" width="34.5546875" style="2" customWidth="1"/>
    <col min="9733" max="9984" width="9.109375" style="2"/>
    <col min="9985" max="9985" width="30.33203125" style="2" customWidth="1"/>
    <col min="9986" max="9987" width="12.6640625" style="2" customWidth="1"/>
    <col min="9988" max="9988" width="34.5546875" style="2" customWidth="1"/>
    <col min="9989" max="10240" width="9.109375" style="2"/>
    <col min="10241" max="10241" width="30.33203125" style="2" customWidth="1"/>
    <col min="10242" max="10243" width="12.6640625" style="2" customWidth="1"/>
    <col min="10244" max="10244" width="34.5546875" style="2" customWidth="1"/>
    <col min="10245" max="10496" width="9.109375" style="2"/>
    <col min="10497" max="10497" width="30.33203125" style="2" customWidth="1"/>
    <col min="10498" max="10499" width="12.6640625" style="2" customWidth="1"/>
    <col min="10500" max="10500" width="34.5546875" style="2" customWidth="1"/>
    <col min="10501" max="10752" width="9.109375" style="2"/>
    <col min="10753" max="10753" width="30.33203125" style="2" customWidth="1"/>
    <col min="10754" max="10755" width="12.6640625" style="2" customWidth="1"/>
    <col min="10756" max="10756" width="34.5546875" style="2" customWidth="1"/>
    <col min="10757" max="11008" width="9.109375" style="2"/>
    <col min="11009" max="11009" width="30.33203125" style="2" customWidth="1"/>
    <col min="11010" max="11011" width="12.6640625" style="2" customWidth="1"/>
    <col min="11012" max="11012" width="34.5546875" style="2" customWidth="1"/>
    <col min="11013" max="11264" width="9.109375" style="2"/>
    <col min="11265" max="11265" width="30.33203125" style="2" customWidth="1"/>
    <col min="11266" max="11267" width="12.6640625" style="2" customWidth="1"/>
    <col min="11268" max="11268" width="34.5546875" style="2" customWidth="1"/>
    <col min="11269" max="11520" width="9.109375" style="2"/>
    <col min="11521" max="11521" width="30.33203125" style="2" customWidth="1"/>
    <col min="11522" max="11523" width="12.6640625" style="2" customWidth="1"/>
    <col min="11524" max="11524" width="34.5546875" style="2" customWidth="1"/>
    <col min="11525" max="11776" width="9.109375" style="2"/>
    <col min="11777" max="11777" width="30.33203125" style="2" customWidth="1"/>
    <col min="11778" max="11779" width="12.6640625" style="2" customWidth="1"/>
    <col min="11780" max="11780" width="34.5546875" style="2" customWidth="1"/>
    <col min="11781" max="12032" width="9.109375" style="2"/>
    <col min="12033" max="12033" width="30.33203125" style="2" customWidth="1"/>
    <col min="12034" max="12035" width="12.6640625" style="2" customWidth="1"/>
    <col min="12036" max="12036" width="34.5546875" style="2" customWidth="1"/>
    <col min="12037" max="12288" width="9.109375" style="2"/>
    <col min="12289" max="12289" width="30.33203125" style="2" customWidth="1"/>
    <col min="12290" max="12291" width="12.6640625" style="2" customWidth="1"/>
    <col min="12292" max="12292" width="34.5546875" style="2" customWidth="1"/>
    <col min="12293" max="12544" width="9.109375" style="2"/>
    <col min="12545" max="12545" width="30.33203125" style="2" customWidth="1"/>
    <col min="12546" max="12547" width="12.6640625" style="2" customWidth="1"/>
    <col min="12548" max="12548" width="34.5546875" style="2" customWidth="1"/>
    <col min="12549" max="12800" width="9.109375" style="2"/>
    <col min="12801" max="12801" width="30.33203125" style="2" customWidth="1"/>
    <col min="12802" max="12803" width="12.6640625" style="2" customWidth="1"/>
    <col min="12804" max="12804" width="34.5546875" style="2" customWidth="1"/>
    <col min="12805" max="13056" width="9.109375" style="2"/>
    <col min="13057" max="13057" width="30.33203125" style="2" customWidth="1"/>
    <col min="13058" max="13059" width="12.6640625" style="2" customWidth="1"/>
    <col min="13060" max="13060" width="34.5546875" style="2" customWidth="1"/>
    <col min="13061" max="13312" width="9.109375" style="2"/>
    <col min="13313" max="13313" width="30.33203125" style="2" customWidth="1"/>
    <col min="13314" max="13315" width="12.6640625" style="2" customWidth="1"/>
    <col min="13316" max="13316" width="34.5546875" style="2" customWidth="1"/>
    <col min="13317" max="13568" width="9.109375" style="2"/>
    <col min="13569" max="13569" width="30.33203125" style="2" customWidth="1"/>
    <col min="13570" max="13571" width="12.6640625" style="2" customWidth="1"/>
    <col min="13572" max="13572" width="34.5546875" style="2" customWidth="1"/>
    <col min="13573" max="13824" width="9.109375" style="2"/>
    <col min="13825" max="13825" width="30.33203125" style="2" customWidth="1"/>
    <col min="13826" max="13827" width="12.6640625" style="2" customWidth="1"/>
    <col min="13828" max="13828" width="34.5546875" style="2" customWidth="1"/>
    <col min="13829" max="14080" width="9.109375" style="2"/>
    <col min="14081" max="14081" width="30.33203125" style="2" customWidth="1"/>
    <col min="14082" max="14083" width="12.6640625" style="2" customWidth="1"/>
    <col min="14084" max="14084" width="34.5546875" style="2" customWidth="1"/>
    <col min="14085" max="14336" width="9.109375" style="2"/>
    <col min="14337" max="14337" width="30.33203125" style="2" customWidth="1"/>
    <col min="14338" max="14339" width="12.6640625" style="2" customWidth="1"/>
    <col min="14340" max="14340" width="34.5546875" style="2" customWidth="1"/>
    <col min="14341" max="14592" width="9.109375" style="2"/>
    <col min="14593" max="14593" width="30.33203125" style="2" customWidth="1"/>
    <col min="14594" max="14595" width="12.6640625" style="2" customWidth="1"/>
    <col min="14596" max="14596" width="34.5546875" style="2" customWidth="1"/>
    <col min="14597" max="14848" width="9.109375" style="2"/>
    <col min="14849" max="14849" width="30.33203125" style="2" customWidth="1"/>
    <col min="14850" max="14851" width="12.6640625" style="2" customWidth="1"/>
    <col min="14852" max="14852" width="34.5546875" style="2" customWidth="1"/>
    <col min="14853" max="15104" width="9.109375" style="2"/>
    <col min="15105" max="15105" width="30.33203125" style="2" customWidth="1"/>
    <col min="15106" max="15107" width="12.6640625" style="2" customWidth="1"/>
    <col min="15108" max="15108" width="34.5546875" style="2" customWidth="1"/>
    <col min="15109" max="15360" width="9.109375" style="2"/>
    <col min="15361" max="15361" width="30.33203125" style="2" customWidth="1"/>
    <col min="15362" max="15363" width="12.6640625" style="2" customWidth="1"/>
    <col min="15364" max="15364" width="34.5546875" style="2" customWidth="1"/>
    <col min="15365" max="15616" width="9.109375" style="2"/>
    <col min="15617" max="15617" width="30.33203125" style="2" customWidth="1"/>
    <col min="15618" max="15619" width="12.6640625" style="2" customWidth="1"/>
    <col min="15620" max="15620" width="34.5546875" style="2" customWidth="1"/>
    <col min="15621" max="15872" width="9.109375" style="2"/>
    <col min="15873" max="15873" width="30.33203125" style="2" customWidth="1"/>
    <col min="15874" max="15875" width="12.6640625" style="2" customWidth="1"/>
    <col min="15876" max="15876" width="34.5546875" style="2" customWidth="1"/>
    <col min="15877" max="16128" width="9.109375" style="2"/>
    <col min="16129" max="16129" width="30.33203125" style="2" customWidth="1"/>
    <col min="16130" max="16131" width="12.6640625" style="2" customWidth="1"/>
    <col min="16132" max="16132" width="34.5546875" style="2" customWidth="1"/>
    <col min="16133" max="16384" width="9.109375" style="2"/>
  </cols>
  <sheetData>
    <row r="1" spans="1:4" x14ac:dyDescent="0.25">
      <c r="A1" s="1" t="s">
        <v>78</v>
      </c>
    </row>
    <row r="2" spans="1:4" x14ac:dyDescent="0.25">
      <c r="A2" s="1" t="s">
        <v>1</v>
      </c>
    </row>
    <row r="3" spans="1:4" x14ac:dyDescent="0.25">
      <c r="A3" s="4" t="s">
        <v>79</v>
      </c>
    </row>
    <row r="5" spans="1:4" x14ac:dyDescent="0.25">
      <c r="A5" s="36" t="s">
        <v>80</v>
      </c>
    </row>
    <row r="6" spans="1:4" ht="26.4" x14ac:dyDescent="0.25">
      <c r="A6" s="37"/>
      <c r="B6" s="38" t="s">
        <v>81</v>
      </c>
      <c r="C6" s="38" t="s">
        <v>82</v>
      </c>
      <c r="D6" s="38" t="s">
        <v>83</v>
      </c>
    </row>
    <row r="7" spans="1:4" x14ac:dyDescent="0.25">
      <c r="A7" s="35" t="s">
        <v>84</v>
      </c>
      <c r="B7" s="2">
        <f>[1]SPREAD!G56</f>
        <v>0</v>
      </c>
      <c r="C7" s="11"/>
    </row>
    <row r="8" spans="1:4" x14ac:dyDescent="0.25">
      <c r="A8" s="39" t="s">
        <v>85</v>
      </c>
      <c r="B8" s="2">
        <f>[1]SPREAD!G52</f>
        <v>0</v>
      </c>
      <c r="C8" s="11"/>
      <c r="D8" s="35" t="s">
        <v>86</v>
      </c>
    </row>
    <row r="9" spans="1:4" x14ac:dyDescent="0.25">
      <c r="A9" s="39" t="s">
        <v>87</v>
      </c>
      <c r="B9" s="2">
        <f>[1]SPREAD!G27</f>
        <v>0</v>
      </c>
      <c r="C9" s="11"/>
      <c r="D9" s="35" t="s">
        <v>88</v>
      </c>
    </row>
    <row r="10" spans="1:4" ht="26.4" x14ac:dyDescent="0.25">
      <c r="A10" s="39" t="s">
        <v>89</v>
      </c>
      <c r="B10" s="11"/>
      <c r="C10" s="11"/>
      <c r="D10" s="35" t="s">
        <v>90</v>
      </c>
    </row>
    <row r="11" spans="1:4" x14ac:dyDescent="0.25">
      <c r="A11" s="39" t="s">
        <v>91</v>
      </c>
      <c r="B11" s="11"/>
      <c r="C11" s="11"/>
      <c r="D11" s="35" t="s">
        <v>92</v>
      </c>
    </row>
    <row r="12" spans="1:4" ht="26.4" x14ac:dyDescent="0.25">
      <c r="A12" s="39" t="s">
        <v>93</v>
      </c>
      <c r="B12" s="2">
        <f>B7+B8-B9-B10+B11</f>
        <v>0</v>
      </c>
      <c r="C12" s="2">
        <f>C7+C8-C9-C10+C11</f>
        <v>0</v>
      </c>
    </row>
    <row r="14" spans="1:4" ht="26.4" x14ac:dyDescent="0.25">
      <c r="A14" s="39" t="s">
        <v>94</v>
      </c>
      <c r="D14" s="35" t="s">
        <v>95</v>
      </c>
    </row>
    <row r="16" spans="1:4" x14ac:dyDescent="0.25">
      <c r="A16" s="39" t="s">
        <v>96</v>
      </c>
      <c r="B16" s="2">
        <f>B12-B14</f>
        <v>0</v>
      </c>
      <c r="C16" s="2">
        <f>C12-C14</f>
        <v>0</v>
      </c>
    </row>
    <row r="18" spans="1:4" x14ac:dyDescent="0.25">
      <c r="A18" s="35" t="s">
        <v>97</v>
      </c>
      <c r="B18" s="40" t="e">
        <f>B12/B14</f>
        <v>#DIV/0!</v>
      </c>
      <c r="C18" s="40" t="e">
        <f>C12/C14</f>
        <v>#DIV/0!</v>
      </c>
      <c r="D18" s="41" t="s">
        <v>98</v>
      </c>
    </row>
    <row r="22" spans="1:4" x14ac:dyDescent="0.25">
      <c r="A22" s="36" t="s">
        <v>99</v>
      </c>
    </row>
    <row r="24" spans="1:4" ht="26.4" x14ac:dyDescent="0.25">
      <c r="A24" s="37"/>
      <c r="B24" s="38" t="s">
        <v>81</v>
      </c>
      <c r="C24" s="38" t="s">
        <v>82</v>
      </c>
      <c r="D24" s="38" t="s">
        <v>83</v>
      </c>
    </row>
    <row r="25" spans="1:4" x14ac:dyDescent="0.25">
      <c r="A25" s="35" t="s">
        <v>100</v>
      </c>
      <c r="B25" s="11"/>
      <c r="C25" s="11"/>
    </row>
    <row r="26" spans="1:4" ht="26.4" x14ac:dyDescent="0.25">
      <c r="A26" s="39" t="s">
        <v>101</v>
      </c>
      <c r="B26" s="11"/>
      <c r="C26" s="11"/>
      <c r="D26" s="35" t="s">
        <v>102</v>
      </c>
    </row>
    <row r="27" spans="1:4" x14ac:dyDescent="0.25">
      <c r="A27" s="39" t="s">
        <v>85</v>
      </c>
      <c r="B27" s="11"/>
      <c r="C27" s="11"/>
    </row>
    <row r="28" spans="1:4" x14ac:dyDescent="0.25">
      <c r="A28" s="39" t="s">
        <v>87</v>
      </c>
      <c r="B28" s="11"/>
      <c r="C28" s="11"/>
      <c r="D28" s="35" t="s">
        <v>88</v>
      </c>
    </row>
    <row r="29" spans="1:4" ht="26.4" x14ac:dyDescent="0.25">
      <c r="A29" s="39" t="s">
        <v>89</v>
      </c>
      <c r="B29" s="11"/>
      <c r="C29" s="11"/>
      <c r="D29" s="35" t="s">
        <v>90</v>
      </c>
    </row>
    <row r="30" spans="1:4" x14ac:dyDescent="0.25">
      <c r="A30" s="39" t="s">
        <v>91</v>
      </c>
      <c r="B30" s="11"/>
      <c r="C30" s="11"/>
      <c r="D30" s="35" t="s">
        <v>92</v>
      </c>
    </row>
    <row r="31" spans="1:4" ht="26.4" x14ac:dyDescent="0.25">
      <c r="A31" s="39" t="s">
        <v>103</v>
      </c>
      <c r="B31" s="11"/>
      <c r="C31" s="11"/>
      <c r="D31" s="35" t="s">
        <v>104</v>
      </c>
    </row>
    <row r="32" spans="1:4" ht="26.4" x14ac:dyDescent="0.25">
      <c r="A32" s="39" t="s">
        <v>93</v>
      </c>
      <c r="B32" s="2">
        <f>B25+B26+B27-B28-B29+B30-B31</f>
        <v>0</v>
      </c>
      <c r="C32" s="2">
        <f>C25+C26+C27-C28-C29+C30-C31</f>
        <v>0</v>
      </c>
    </row>
    <row r="34" spans="1:4" ht="26.4" x14ac:dyDescent="0.25">
      <c r="A34" s="39" t="s">
        <v>94</v>
      </c>
      <c r="D34" s="35" t="s">
        <v>95</v>
      </c>
    </row>
    <row r="36" spans="1:4" x14ac:dyDescent="0.25">
      <c r="A36" s="39" t="s">
        <v>96</v>
      </c>
      <c r="B36" s="2">
        <f>B32-B34</f>
        <v>0</v>
      </c>
      <c r="C36" s="2">
        <f>C32-C34</f>
        <v>0</v>
      </c>
    </row>
    <row r="38" spans="1:4" x14ac:dyDescent="0.25">
      <c r="A38" s="35" t="s">
        <v>97</v>
      </c>
      <c r="B38" s="40" t="e">
        <f>B32/B34</f>
        <v>#DIV/0!</v>
      </c>
      <c r="C38" s="40" t="e">
        <f>C32/C34</f>
        <v>#DIV/0!</v>
      </c>
      <c r="D38" s="41" t="s">
        <v>98</v>
      </c>
    </row>
    <row r="44" spans="1:4" x14ac:dyDescent="0.25">
      <c r="A44" s="35" t="s">
        <v>105</v>
      </c>
    </row>
    <row r="46" spans="1:4" x14ac:dyDescent="0.25">
      <c r="A46" s="35" t="s">
        <v>106</v>
      </c>
      <c r="B46" s="11"/>
      <c r="D46" s="35" t="s">
        <v>107</v>
      </c>
    </row>
    <row r="47" spans="1:4" x14ac:dyDescent="0.25">
      <c r="A47" s="35" t="s">
        <v>108</v>
      </c>
      <c r="B47" s="42"/>
    </row>
    <row r="48" spans="1:4" x14ac:dyDescent="0.25">
      <c r="A48" s="35" t="s">
        <v>109</v>
      </c>
      <c r="B48" s="11"/>
    </row>
    <row r="49" spans="1:2" x14ac:dyDescent="0.25">
      <c r="A49" s="35" t="s">
        <v>110</v>
      </c>
      <c r="B49" s="43" t="e">
        <f>-PMT(B47/12,B48,B46)</f>
        <v>#NUM!</v>
      </c>
    </row>
    <row r="50" spans="1:2" x14ac:dyDescent="0.25">
      <c r="A50" s="35" t="s">
        <v>111</v>
      </c>
      <c r="B50" s="44" t="e">
        <f>B49*12</f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18B2-A421-4DB7-ACDD-3099CB68335E}">
  <dimension ref="A1:E31"/>
  <sheetViews>
    <sheetView tabSelected="1" topLeftCell="A16" workbookViewId="0">
      <selection activeCell="D4" sqref="D4"/>
    </sheetView>
  </sheetViews>
  <sheetFormatPr defaultRowHeight="14.4" x14ac:dyDescent="0.3"/>
  <cols>
    <col min="1" max="1" width="17.109375" customWidth="1"/>
    <col min="3" max="3" width="20.77734375" customWidth="1"/>
    <col min="4" max="4" width="27.33203125" customWidth="1"/>
    <col min="5" max="5" width="21.88671875" customWidth="1"/>
    <col min="257" max="257" width="17.109375" customWidth="1"/>
    <col min="259" max="259" width="20.77734375" customWidth="1"/>
    <col min="260" max="260" width="27.33203125" customWidth="1"/>
    <col min="261" max="261" width="21.88671875" customWidth="1"/>
    <col min="513" max="513" width="17.109375" customWidth="1"/>
    <col min="515" max="515" width="20.77734375" customWidth="1"/>
    <col min="516" max="516" width="27.33203125" customWidth="1"/>
    <col min="517" max="517" width="21.88671875" customWidth="1"/>
    <col min="769" max="769" width="17.109375" customWidth="1"/>
    <col min="771" max="771" width="20.77734375" customWidth="1"/>
    <col min="772" max="772" width="27.33203125" customWidth="1"/>
    <col min="773" max="773" width="21.88671875" customWidth="1"/>
    <col min="1025" max="1025" width="17.109375" customWidth="1"/>
    <col min="1027" max="1027" width="20.77734375" customWidth="1"/>
    <col min="1028" max="1028" width="27.33203125" customWidth="1"/>
    <col min="1029" max="1029" width="21.88671875" customWidth="1"/>
    <col min="1281" max="1281" width="17.109375" customWidth="1"/>
    <col min="1283" max="1283" width="20.77734375" customWidth="1"/>
    <col min="1284" max="1284" width="27.33203125" customWidth="1"/>
    <col min="1285" max="1285" width="21.88671875" customWidth="1"/>
    <col min="1537" max="1537" width="17.109375" customWidth="1"/>
    <col min="1539" max="1539" width="20.77734375" customWidth="1"/>
    <col min="1540" max="1540" width="27.33203125" customWidth="1"/>
    <col min="1541" max="1541" width="21.88671875" customWidth="1"/>
    <col min="1793" max="1793" width="17.109375" customWidth="1"/>
    <col min="1795" max="1795" width="20.77734375" customWidth="1"/>
    <col min="1796" max="1796" width="27.33203125" customWidth="1"/>
    <col min="1797" max="1797" width="21.88671875" customWidth="1"/>
    <col min="2049" max="2049" width="17.109375" customWidth="1"/>
    <col min="2051" max="2051" width="20.77734375" customWidth="1"/>
    <col min="2052" max="2052" width="27.33203125" customWidth="1"/>
    <col min="2053" max="2053" width="21.88671875" customWidth="1"/>
    <col min="2305" max="2305" width="17.109375" customWidth="1"/>
    <col min="2307" max="2307" width="20.77734375" customWidth="1"/>
    <col min="2308" max="2308" width="27.33203125" customWidth="1"/>
    <col min="2309" max="2309" width="21.88671875" customWidth="1"/>
    <col min="2561" max="2561" width="17.109375" customWidth="1"/>
    <col min="2563" max="2563" width="20.77734375" customWidth="1"/>
    <col min="2564" max="2564" width="27.33203125" customWidth="1"/>
    <col min="2565" max="2565" width="21.88671875" customWidth="1"/>
    <col min="2817" max="2817" width="17.109375" customWidth="1"/>
    <col min="2819" max="2819" width="20.77734375" customWidth="1"/>
    <col min="2820" max="2820" width="27.33203125" customWidth="1"/>
    <col min="2821" max="2821" width="21.88671875" customWidth="1"/>
    <col min="3073" max="3073" width="17.109375" customWidth="1"/>
    <col min="3075" max="3075" width="20.77734375" customWidth="1"/>
    <col min="3076" max="3076" width="27.33203125" customWidth="1"/>
    <col min="3077" max="3077" width="21.88671875" customWidth="1"/>
    <col min="3329" max="3329" width="17.109375" customWidth="1"/>
    <col min="3331" max="3331" width="20.77734375" customWidth="1"/>
    <col min="3332" max="3332" width="27.33203125" customWidth="1"/>
    <col min="3333" max="3333" width="21.88671875" customWidth="1"/>
    <col min="3585" max="3585" width="17.109375" customWidth="1"/>
    <col min="3587" max="3587" width="20.77734375" customWidth="1"/>
    <col min="3588" max="3588" width="27.33203125" customWidth="1"/>
    <col min="3589" max="3589" width="21.88671875" customWidth="1"/>
    <col min="3841" max="3841" width="17.109375" customWidth="1"/>
    <col min="3843" max="3843" width="20.77734375" customWidth="1"/>
    <col min="3844" max="3844" width="27.33203125" customWidth="1"/>
    <col min="3845" max="3845" width="21.88671875" customWidth="1"/>
    <col min="4097" max="4097" width="17.109375" customWidth="1"/>
    <col min="4099" max="4099" width="20.77734375" customWidth="1"/>
    <col min="4100" max="4100" width="27.33203125" customWidth="1"/>
    <col min="4101" max="4101" width="21.88671875" customWidth="1"/>
    <col min="4353" max="4353" width="17.109375" customWidth="1"/>
    <col min="4355" max="4355" width="20.77734375" customWidth="1"/>
    <col min="4356" max="4356" width="27.33203125" customWidth="1"/>
    <col min="4357" max="4357" width="21.88671875" customWidth="1"/>
    <col min="4609" max="4609" width="17.109375" customWidth="1"/>
    <col min="4611" max="4611" width="20.77734375" customWidth="1"/>
    <col min="4612" max="4612" width="27.33203125" customWidth="1"/>
    <col min="4613" max="4613" width="21.88671875" customWidth="1"/>
    <col min="4865" max="4865" width="17.109375" customWidth="1"/>
    <col min="4867" max="4867" width="20.77734375" customWidth="1"/>
    <col min="4868" max="4868" width="27.33203125" customWidth="1"/>
    <col min="4869" max="4869" width="21.88671875" customWidth="1"/>
    <col min="5121" max="5121" width="17.109375" customWidth="1"/>
    <col min="5123" max="5123" width="20.77734375" customWidth="1"/>
    <col min="5124" max="5124" width="27.33203125" customWidth="1"/>
    <col min="5125" max="5125" width="21.88671875" customWidth="1"/>
    <col min="5377" max="5377" width="17.109375" customWidth="1"/>
    <col min="5379" max="5379" width="20.77734375" customWidth="1"/>
    <col min="5380" max="5380" width="27.33203125" customWidth="1"/>
    <col min="5381" max="5381" width="21.88671875" customWidth="1"/>
    <col min="5633" max="5633" width="17.109375" customWidth="1"/>
    <col min="5635" max="5635" width="20.77734375" customWidth="1"/>
    <col min="5636" max="5636" width="27.33203125" customWidth="1"/>
    <col min="5637" max="5637" width="21.88671875" customWidth="1"/>
    <col min="5889" max="5889" width="17.109375" customWidth="1"/>
    <col min="5891" max="5891" width="20.77734375" customWidth="1"/>
    <col min="5892" max="5892" width="27.33203125" customWidth="1"/>
    <col min="5893" max="5893" width="21.88671875" customWidth="1"/>
    <col min="6145" max="6145" width="17.109375" customWidth="1"/>
    <col min="6147" max="6147" width="20.77734375" customWidth="1"/>
    <col min="6148" max="6148" width="27.33203125" customWidth="1"/>
    <col min="6149" max="6149" width="21.88671875" customWidth="1"/>
    <col min="6401" max="6401" width="17.109375" customWidth="1"/>
    <col min="6403" max="6403" width="20.77734375" customWidth="1"/>
    <col min="6404" max="6404" width="27.33203125" customWidth="1"/>
    <col min="6405" max="6405" width="21.88671875" customWidth="1"/>
    <col min="6657" max="6657" width="17.109375" customWidth="1"/>
    <col min="6659" max="6659" width="20.77734375" customWidth="1"/>
    <col min="6660" max="6660" width="27.33203125" customWidth="1"/>
    <col min="6661" max="6661" width="21.88671875" customWidth="1"/>
    <col min="6913" max="6913" width="17.109375" customWidth="1"/>
    <col min="6915" max="6915" width="20.77734375" customWidth="1"/>
    <col min="6916" max="6916" width="27.33203125" customWidth="1"/>
    <col min="6917" max="6917" width="21.88671875" customWidth="1"/>
    <col min="7169" max="7169" width="17.109375" customWidth="1"/>
    <col min="7171" max="7171" width="20.77734375" customWidth="1"/>
    <col min="7172" max="7172" width="27.33203125" customWidth="1"/>
    <col min="7173" max="7173" width="21.88671875" customWidth="1"/>
    <col min="7425" max="7425" width="17.109375" customWidth="1"/>
    <col min="7427" max="7427" width="20.77734375" customWidth="1"/>
    <col min="7428" max="7428" width="27.33203125" customWidth="1"/>
    <col min="7429" max="7429" width="21.88671875" customWidth="1"/>
    <col min="7681" max="7681" width="17.109375" customWidth="1"/>
    <col min="7683" max="7683" width="20.77734375" customWidth="1"/>
    <col min="7684" max="7684" width="27.33203125" customWidth="1"/>
    <col min="7685" max="7685" width="21.88671875" customWidth="1"/>
    <col min="7937" max="7937" width="17.109375" customWidth="1"/>
    <col min="7939" max="7939" width="20.77734375" customWidth="1"/>
    <col min="7940" max="7940" width="27.33203125" customWidth="1"/>
    <col min="7941" max="7941" width="21.88671875" customWidth="1"/>
    <col min="8193" max="8193" width="17.109375" customWidth="1"/>
    <col min="8195" max="8195" width="20.77734375" customWidth="1"/>
    <col min="8196" max="8196" width="27.33203125" customWidth="1"/>
    <col min="8197" max="8197" width="21.88671875" customWidth="1"/>
    <col min="8449" max="8449" width="17.109375" customWidth="1"/>
    <col min="8451" max="8451" width="20.77734375" customWidth="1"/>
    <col min="8452" max="8452" width="27.33203125" customWidth="1"/>
    <col min="8453" max="8453" width="21.88671875" customWidth="1"/>
    <col min="8705" max="8705" width="17.109375" customWidth="1"/>
    <col min="8707" max="8707" width="20.77734375" customWidth="1"/>
    <col min="8708" max="8708" width="27.33203125" customWidth="1"/>
    <col min="8709" max="8709" width="21.88671875" customWidth="1"/>
    <col min="8961" max="8961" width="17.109375" customWidth="1"/>
    <col min="8963" max="8963" width="20.77734375" customWidth="1"/>
    <col min="8964" max="8964" width="27.33203125" customWidth="1"/>
    <col min="8965" max="8965" width="21.88671875" customWidth="1"/>
    <col min="9217" max="9217" width="17.109375" customWidth="1"/>
    <col min="9219" max="9219" width="20.77734375" customWidth="1"/>
    <col min="9220" max="9220" width="27.33203125" customWidth="1"/>
    <col min="9221" max="9221" width="21.88671875" customWidth="1"/>
    <col min="9473" max="9473" width="17.109375" customWidth="1"/>
    <col min="9475" max="9475" width="20.77734375" customWidth="1"/>
    <col min="9476" max="9476" width="27.33203125" customWidth="1"/>
    <col min="9477" max="9477" width="21.88671875" customWidth="1"/>
    <col min="9729" max="9729" width="17.109375" customWidth="1"/>
    <col min="9731" max="9731" width="20.77734375" customWidth="1"/>
    <col min="9732" max="9732" width="27.33203125" customWidth="1"/>
    <col min="9733" max="9733" width="21.88671875" customWidth="1"/>
    <col min="9985" max="9985" width="17.109375" customWidth="1"/>
    <col min="9987" max="9987" width="20.77734375" customWidth="1"/>
    <col min="9988" max="9988" width="27.33203125" customWidth="1"/>
    <col min="9989" max="9989" width="21.88671875" customWidth="1"/>
    <col min="10241" max="10241" width="17.109375" customWidth="1"/>
    <col min="10243" max="10243" width="20.77734375" customWidth="1"/>
    <col min="10244" max="10244" width="27.33203125" customWidth="1"/>
    <col min="10245" max="10245" width="21.88671875" customWidth="1"/>
    <col min="10497" max="10497" width="17.109375" customWidth="1"/>
    <col min="10499" max="10499" width="20.77734375" customWidth="1"/>
    <col min="10500" max="10500" width="27.33203125" customWidth="1"/>
    <col min="10501" max="10501" width="21.88671875" customWidth="1"/>
    <col min="10753" max="10753" width="17.109375" customWidth="1"/>
    <col min="10755" max="10755" width="20.77734375" customWidth="1"/>
    <col min="10756" max="10756" width="27.33203125" customWidth="1"/>
    <col min="10757" max="10757" width="21.88671875" customWidth="1"/>
    <col min="11009" max="11009" width="17.109375" customWidth="1"/>
    <col min="11011" max="11011" width="20.77734375" customWidth="1"/>
    <col min="11012" max="11012" width="27.33203125" customWidth="1"/>
    <col min="11013" max="11013" width="21.88671875" customWidth="1"/>
    <col min="11265" max="11265" width="17.109375" customWidth="1"/>
    <col min="11267" max="11267" width="20.77734375" customWidth="1"/>
    <col min="11268" max="11268" width="27.33203125" customWidth="1"/>
    <col min="11269" max="11269" width="21.88671875" customWidth="1"/>
    <col min="11521" max="11521" width="17.109375" customWidth="1"/>
    <col min="11523" max="11523" width="20.77734375" customWidth="1"/>
    <col min="11524" max="11524" width="27.33203125" customWidth="1"/>
    <col min="11525" max="11525" width="21.88671875" customWidth="1"/>
    <col min="11777" max="11777" width="17.109375" customWidth="1"/>
    <col min="11779" max="11779" width="20.77734375" customWidth="1"/>
    <col min="11780" max="11780" width="27.33203125" customWidth="1"/>
    <col min="11781" max="11781" width="21.88671875" customWidth="1"/>
    <col min="12033" max="12033" width="17.109375" customWidth="1"/>
    <col min="12035" max="12035" width="20.77734375" customWidth="1"/>
    <col min="12036" max="12036" width="27.33203125" customWidth="1"/>
    <col min="12037" max="12037" width="21.88671875" customWidth="1"/>
    <col min="12289" max="12289" width="17.109375" customWidth="1"/>
    <col min="12291" max="12291" width="20.77734375" customWidth="1"/>
    <col min="12292" max="12292" width="27.33203125" customWidth="1"/>
    <col min="12293" max="12293" width="21.88671875" customWidth="1"/>
    <col min="12545" max="12545" width="17.109375" customWidth="1"/>
    <col min="12547" max="12547" width="20.77734375" customWidth="1"/>
    <col min="12548" max="12548" width="27.33203125" customWidth="1"/>
    <col min="12549" max="12549" width="21.88671875" customWidth="1"/>
    <col min="12801" max="12801" width="17.109375" customWidth="1"/>
    <col min="12803" max="12803" width="20.77734375" customWidth="1"/>
    <col min="12804" max="12804" width="27.33203125" customWidth="1"/>
    <col min="12805" max="12805" width="21.88671875" customWidth="1"/>
    <col min="13057" max="13057" width="17.109375" customWidth="1"/>
    <col min="13059" max="13059" width="20.77734375" customWidth="1"/>
    <col min="13060" max="13060" width="27.33203125" customWidth="1"/>
    <col min="13061" max="13061" width="21.88671875" customWidth="1"/>
    <col min="13313" max="13313" width="17.109375" customWidth="1"/>
    <col min="13315" max="13315" width="20.77734375" customWidth="1"/>
    <col min="13316" max="13316" width="27.33203125" customWidth="1"/>
    <col min="13317" max="13317" width="21.88671875" customWidth="1"/>
    <col min="13569" max="13569" width="17.109375" customWidth="1"/>
    <col min="13571" max="13571" width="20.77734375" customWidth="1"/>
    <col min="13572" max="13572" width="27.33203125" customWidth="1"/>
    <col min="13573" max="13573" width="21.88671875" customWidth="1"/>
    <col min="13825" max="13825" width="17.109375" customWidth="1"/>
    <col min="13827" max="13827" width="20.77734375" customWidth="1"/>
    <col min="13828" max="13828" width="27.33203125" customWidth="1"/>
    <col min="13829" max="13829" width="21.88671875" customWidth="1"/>
    <col min="14081" max="14081" width="17.109375" customWidth="1"/>
    <col min="14083" max="14083" width="20.77734375" customWidth="1"/>
    <col min="14084" max="14084" width="27.33203125" customWidth="1"/>
    <col min="14085" max="14085" width="21.88671875" customWidth="1"/>
    <col min="14337" max="14337" width="17.109375" customWidth="1"/>
    <col min="14339" max="14339" width="20.77734375" customWidth="1"/>
    <col min="14340" max="14340" width="27.33203125" customWidth="1"/>
    <col min="14341" max="14341" width="21.88671875" customWidth="1"/>
    <col min="14593" max="14593" width="17.109375" customWidth="1"/>
    <col min="14595" max="14595" width="20.77734375" customWidth="1"/>
    <col min="14596" max="14596" width="27.33203125" customWidth="1"/>
    <col min="14597" max="14597" width="21.88671875" customWidth="1"/>
    <col min="14849" max="14849" width="17.109375" customWidth="1"/>
    <col min="14851" max="14851" width="20.77734375" customWidth="1"/>
    <col min="14852" max="14852" width="27.33203125" customWidth="1"/>
    <col min="14853" max="14853" width="21.88671875" customWidth="1"/>
    <col min="15105" max="15105" width="17.109375" customWidth="1"/>
    <col min="15107" max="15107" width="20.77734375" customWidth="1"/>
    <col min="15108" max="15108" width="27.33203125" customWidth="1"/>
    <col min="15109" max="15109" width="21.88671875" customWidth="1"/>
    <col min="15361" max="15361" width="17.109375" customWidth="1"/>
    <col min="15363" max="15363" width="20.77734375" customWidth="1"/>
    <col min="15364" max="15364" width="27.33203125" customWidth="1"/>
    <col min="15365" max="15365" width="21.88671875" customWidth="1"/>
    <col min="15617" max="15617" width="17.109375" customWidth="1"/>
    <col min="15619" max="15619" width="20.77734375" customWidth="1"/>
    <col min="15620" max="15620" width="27.33203125" customWidth="1"/>
    <col min="15621" max="15621" width="21.88671875" customWidth="1"/>
    <col min="15873" max="15873" width="17.109375" customWidth="1"/>
    <col min="15875" max="15875" width="20.77734375" customWidth="1"/>
    <col min="15876" max="15876" width="27.33203125" customWidth="1"/>
    <col min="15877" max="15877" width="21.88671875" customWidth="1"/>
    <col min="16129" max="16129" width="17.109375" customWidth="1"/>
    <col min="16131" max="16131" width="20.77734375" customWidth="1"/>
    <col min="16132" max="16132" width="27.33203125" customWidth="1"/>
    <col min="16133" max="16133" width="21.88671875" customWidth="1"/>
  </cols>
  <sheetData>
    <row r="1" spans="1:4" ht="29.4" thickBot="1" x14ac:dyDescent="0.35">
      <c r="A1" s="45" t="s">
        <v>112</v>
      </c>
      <c r="B1" s="46" t="s">
        <v>113</v>
      </c>
      <c r="C1" s="46" t="s">
        <v>114</v>
      </c>
      <c r="D1" s="46" t="s">
        <v>115</v>
      </c>
    </row>
    <row r="2" spans="1:4" ht="48.6" customHeight="1" x14ac:dyDescent="0.3">
      <c r="A2" s="58" t="s">
        <v>6</v>
      </c>
      <c r="B2" s="58">
        <v>0.8</v>
      </c>
      <c r="C2" s="58" t="s">
        <v>116</v>
      </c>
      <c r="D2" s="47" t="s">
        <v>117</v>
      </c>
    </row>
    <row r="3" spans="1:4" x14ac:dyDescent="0.3">
      <c r="A3" s="50"/>
      <c r="B3" s="50"/>
      <c r="C3" s="50"/>
      <c r="D3" s="47" t="s">
        <v>118</v>
      </c>
    </row>
    <row r="4" spans="1:4" ht="29.4" thickBot="1" x14ac:dyDescent="0.35">
      <c r="A4" s="49"/>
      <c r="B4" s="49"/>
      <c r="C4" s="49"/>
      <c r="D4" s="48" t="s">
        <v>119</v>
      </c>
    </row>
    <row r="5" spans="1:4" ht="15" thickBot="1" x14ac:dyDescent="0.35">
      <c r="A5" s="49" t="s">
        <v>7</v>
      </c>
      <c r="B5" s="48">
        <v>0.75</v>
      </c>
      <c r="C5" s="48" t="s">
        <v>120</v>
      </c>
      <c r="D5" s="48" t="s">
        <v>121</v>
      </c>
    </row>
    <row r="6" spans="1:4" ht="29.4" thickBot="1" x14ac:dyDescent="0.35">
      <c r="A6" s="58" t="s">
        <v>122</v>
      </c>
      <c r="B6" s="47" t="s">
        <v>123</v>
      </c>
      <c r="C6" s="47" t="s">
        <v>124</v>
      </c>
      <c r="D6" s="47" t="s">
        <v>125</v>
      </c>
    </row>
    <row r="7" spans="1:4" ht="29.4" hidden="1" customHeight="1" thickBot="1" x14ac:dyDescent="0.35">
      <c r="A7" s="49"/>
      <c r="B7" s="48" t="s">
        <v>126</v>
      </c>
      <c r="C7" s="48" t="s">
        <v>127</v>
      </c>
      <c r="D7" s="48" t="s">
        <v>128</v>
      </c>
    </row>
    <row r="8" spans="1:4" x14ac:dyDescent="0.3">
      <c r="A8" s="58" t="s">
        <v>129</v>
      </c>
      <c r="B8" s="58">
        <v>0.5</v>
      </c>
      <c r="C8" s="58" t="s">
        <v>130</v>
      </c>
      <c r="D8" s="47" t="s">
        <v>125</v>
      </c>
    </row>
    <row r="9" spans="1:4" ht="29.4" thickBot="1" x14ac:dyDescent="0.35">
      <c r="A9" s="49"/>
      <c r="B9" s="49"/>
      <c r="C9" s="49"/>
      <c r="D9" s="48" t="s">
        <v>131</v>
      </c>
    </row>
    <row r="10" spans="1:4" x14ac:dyDescent="0.3">
      <c r="A10" s="50" t="s">
        <v>132</v>
      </c>
      <c r="B10" s="47"/>
      <c r="C10" s="47"/>
      <c r="D10" s="47"/>
    </row>
    <row r="11" spans="1:4" x14ac:dyDescent="0.3">
      <c r="A11" s="50" t="s">
        <v>133</v>
      </c>
      <c r="B11" s="47" t="s">
        <v>134</v>
      </c>
      <c r="C11" s="47" t="s">
        <v>135</v>
      </c>
      <c r="D11" s="47" t="s">
        <v>125</v>
      </c>
    </row>
    <row r="12" spans="1:4" ht="28.8" x14ac:dyDescent="0.3">
      <c r="A12" s="50" t="s">
        <v>136</v>
      </c>
      <c r="B12" s="47" t="s">
        <v>134</v>
      </c>
      <c r="C12" s="47" t="s">
        <v>137</v>
      </c>
      <c r="D12" s="47" t="s">
        <v>138</v>
      </c>
    </row>
    <row r="13" spans="1:4" ht="15" thickBot="1" x14ac:dyDescent="0.35">
      <c r="A13" s="49" t="s">
        <v>139</v>
      </c>
      <c r="B13" s="48" t="s">
        <v>134</v>
      </c>
      <c r="C13" s="48" t="s">
        <v>140</v>
      </c>
      <c r="D13" s="48" t="s">
        <v>141</v>
      </c>
    </row>
    <row r="14" spans="1:4" ht="14.4" customHeight="1" x14ac:dyDescent="0.3">
      <c r="A14" s="58" t="s">
        <v>142</v>
      </c>
      <c r="B14" s="58">
        <v>0.85</v>
      </c>
      <c r="C14" s="58" t="s">
        <v>135</v>
      </c>
      <c r="D14" s="47" t="s">
        <v>125</v>
      </c>
    </row>
    <row r="15" spans="1:4" ht="28.8" x14ac:dyDescent="0.3">
      <c r="A15" s="50"/>
      <c r="B15" s="50"/>
      <c r="C15" s="50"/>
      <c r="D15" s="47" t="s">
        <v>143</v>
      </c>
    </row>
    <row r="16" spans="1:4" ht="15" thickBot="1" x14ac:dyDescent="0.35">
      <c r="A16" s="49"/>
      <c r="B16" s="49"/>
      <c r="C16" s="49"/>
      <c r="D16" s="48" t="s">
        <v>141</v>
      </c>
    </row>
    <row r="17" spans="1:5" ht="14.4" customHeight="1" x14ac:dyDescent="0.3">
      <c r="A17" s="58" t="s">
        <v>144</v>
      </c>
      <c r="B17" s="58">
        <v>0.9</v>
      </c>
      <c r="C17" s="58" t="s">
        <v>145</v>
      </c>
      <c r="D17" s="47" t="s">
        <v>146</v>
      </c>
    </row>
    <row r="18" spans="1:5" ht="87" thickBot="1" x14ac:dyDescent="0.35">
      <c r="A18" s="49"/>
      <c r="B18" s="49"/>
      <c r="C18" s="49"/>
      <c r="D18" s="48" t="s">
        <v>147</v>
      </c>
    </row>
    <row r="19" spans="1:5" ht="14.4" customHeight="1" x14ac:dyDescent="0.3">
      <c r="A19" s="58" t="s">
        <v>148</v>
      </c>
      <c r="B19" s="58">
        <v>0.8</v>
      </c>
      <c r="C19" s="58" t="s">
        <v>149</v>
      </c>
      <c r="D19" s="47" t="s">
        <v>146</v>
      </c>
    </row>
    <row r="20" spans="1:5" ht="15" thickBot="1" x14ac:dyDescent="0.35">
      <c r="A20" s="49"/>
      <c r="B20" s="49"/>
      <c r="C20" s="49"/>
      <c r="D20" s="48" t="s">
        <v>150</v>
      </c>
    </row>
    <row r="21" spans="1:5" ht="15" thickBot="1" x14ac:dyDescent="0.35"/>
    <row r="22" spans="1:5" ht="27" thickBot="1" x14ac:dyDescent="0.35">
      <c r="A22" s="51" t="s">
        <v>151</v>
      </c>
      <c r="B22" s="52" t="s">
        <v>152</v>
      </c>
      <c r="C22" s="52" t="s">
        <v>153</v>
      </c>
      <c r="D22" s="52" t="s">
        <v>154</v>
      </c>
      <c r="E22" s="52" t="s">
        <v>155</v>
      </c>
    </row>
    <row r="23" spans="1:5" ht="15" thickBot="1" x14ac:dyDescent="0.35">
      <c r="A23" s="53"/>
      <c r="B23" s="54"/>
      <c r="C23" s="54"/>
      <c r="D23" s="54">
        <f>B23*C23</f>
        <v>0</v>
      </c>
      <c r="E23" s="54"/>
    </row>
    <row r="24" spans="1:5" ht="15" thickBot="1" x14ac:dyDescent="0.35">
      <c r="A24" s="55"/>
      <c r="B24" s="56"/>
      <c r="C24" s="56"/>
      <c r="D24" s="54">
        <f t="shared" ref="D24:D30" si="0">B24*C24</f>
        <v>0</v>
      </c>
      <c r="E24" s="56"/>
    </row>
    <row r="25" spans="1:5" ht="15" thickBot="1" x14ac:dyDescent="0.35">
      <c r="A25" s="55"/>
      <c r="B25" s="56"/>
      <c r="C25" s="56"/>
      <c r="D25" s="54">
        <f t="shared" si="0"/>
        <v>0</v>
      </c>
      <c r="E25" s="56"/>
    </row>
    <row r="26" spans="1:5" ht="15" thickBot="1" x14ac:dyDescent="0.35">
      <c r="A26" s="55"/>
      <c r="B26" s="56"/>
      <c r="C26" s="56"/>
      <c r="D26" s="54">
        <f t="shared" si="0"/>
        <v>0</v>
      </c>
      <c r="E26" s="56"/>
    </row>
    <row r="27" spans="1:5" ht="15" thickBot="1" x14ac:dyDescent="0.35">
      <c r="A27" s="53"/>
      <c r="B27" s="54"/>
      <c r="C27" s="54"/>
      <c r="D27" s="54">
        <f t="shared" si="0"/>
        <v>0</v>
      </c>
      <c r="E27" s="54"/>
    </row>
    <row r="28" spans="1:5" ht="15" thickBot="1" x14ac:dyDescent="0.35">
      <c r="A28" s="53"/>
      <c r="B28" s="54"/>
      <c r="C28" s="54"/>
      <c r="D28" s="54">
        <f t="shared" si="0"/>
        <v>0</v>
      </c>
      <c r="E28" s="54"/>
    </row>
    <row r="29" spans="1:5" ht="15" thickBot="1" x14ac:dyDescent="0.35">
      <c r="A29" s="53"/>
      <c r="B29" s="54"/>
      <c r="C29" s="54"/>
      <c r="D29" s="54">
        <f t="shared" si="0"/>
        <v>0</v>
      </c>
      <c r="E29" s="54"/>
    </row>
    <row r="30" spans="1:5" ht="15" thickBot="1" x14ac:dyDescent="0.35">
      <c r="A30" s="53" t="s">
        <v>154</v>
      </c>
      <c r="B30" s="54"/>
      <c r="C30" s="54"/>
      <c r="D30" s="54">
        <f t="shared" si="0"/>
        <v>0</v>
      </c>
      <c r="E30" s="54"/>
    </row>
    <row r="31" spans="1:5" ht="15" thickBot="1" x14ac:dyDescent="0.35">
      <c r="A31" s="53" t="s">
        <v>156</v>
      </c>
      <c r="B31" s="54"/>
      <c r="C31" s="54"/>
      <c r="D31" s="54"/>
      <c r="E31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FI Document Library" ma:contentTypeID="0x010100ED4B65E0AC657946A816EE9BBFD5AE1202007DB144602AC1DA428E702BE31425F139" ma:contentTypeVersion="19" ma:contentTypeDescription="" ma:contentTypeScope="" ma:versionID="ab3e6c4493840516b27f761233e6197e">
  <xsd:schema xmlns:xsd="http://www.w3.org/2001/XMLSchema" xmlns:xs="http://www.w3.org/2001/XMLSchema" xmlns:p="http://schemas.microsoft.com/office/2006/metadata/properties" xmlns:ns2="1dbe7651-cd84-4392-9fac-4e185041b4e2" xmlns:ns3="54b55132-26e5-4d15-b936-ab3610dee79c" xmlns:ns4="http://schemas.microsoft.com/sharepoint/v4" xmlns:ns5="933139fc-f8bd-44e6-b312-8784cd10cb35" targetNamespace="http://schemas.microsoft.com/office/2006/metadata/properties" ma:root="true" ma:fieldsID="bb058e83edc035017e229648f8a28581" ns2:_="" ns3:_="" ns4:_="" ns5:_="">
    <xsd:import namespace="1dbe7651-cd84-4392-9fac-4e185041b4e2"/>
    <xsd:import namespace="54b55132-26e5-4d15-b936-ab3610dee79c"/>
    <xsd:import namespace="http://schemas.microsoft.com/sharepoint/v4"/>
    <xsd:import namespace="933139fc-f8bd-44e6-b312-8784cd10cb35"/>
    <xsd:element name="properties">
      <xsd:complexType>
        <xsd:sequence>
          <xsd:element name="documentManagement">
            <xsd:complexType>
              <xsd:all>
                <xsd:element ref="ns2:CDFI_x0020_Publish_x0020_Year" minOccurs="0"/>
                <xsd:element ref="ns3:CDFI_x0020_Publish_x0020_Date" minOccurs="0"/>
                <xsd:element ref="ns3:CDFI_x0020_Category" minOccurs="0"/>
                <xsd:element ref="ns2:CDFI_x0020_Program" minOccurs="0"/>
                <xsd:element ref="ns2:CDFI_x0020_Publishing_x0020_Content" minOccurs="0"/>
                <xsd:element ref="ns3:CDFI_x0020_Image" minOccurs="0"/>
                <xsd:element ref="ns2:CDFI_x0020_Featured" minOccurs="0"/>
                <xsd:element ref="ns2:_dlc_DocId" minOccurs="0"/>
                <xsd:element ref="ns2:ha62e04a38c94887971fe396dff18af8" minOccurs="0"/>
                <xsd:element ref="ns2:TaxCatchAll" minOccurs="0"/>
                <xsd:element ref="ns2:TaxCatchAllLabel" minOccurs="0"/>
                <xsd:element ref="ns2:_dlc_DocIdUrl" minOccurs="0"/>
                <xsd:element ref="ns4:IconOverlay" minOccurs="0"/>
                <xsd:element ref="ns2:_dlc_DocIdPersistId" minOccurs="0"/>
                <xsd:element ref="ns5:Description0" minOccurs="0"/>
                <xsd:element ref="ns5:Guidance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7651-cd84-4392-9fac-4e185041b4e2" elementFormDefault="qualified">
    <xsd:import namespace="http://schemas.microsoft.com/office/2006/documentManagement/types"/>
    <xsd:import namespace="http://schemas.microsoft.com/office/infopath/2007/PartnerControls"/>
    <xsd:element name="CDFI_x0020_Publish_x0020_Year" ma:index="2" nillable="true" ma:displayName="CDFI Publish Year" ma:format="Dropdown" ma:indexed="true" ma:internalName="CDFI_x0020_Publish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</xsd:restriction>
      </xsd:simpleType>
    </xsd:element>
    <xsd:element name="CDFI_x0020_Program" ma:index="6" nillable="true" ma:displayName="CDFI Program" ma:internalName="CDFI_x0020_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k Enterprise Award"/>
                    <xsd:enumeration value="Capital Magnet Fund"/>
                    <xsd:enumeration value="Capacity Building Initiative"/>
                    <xsd:enumeration value="CDE Certification"/>
                    <xsd:enumeration value="CDFI Bond Guarantee Program"/>
                    <xsd:enumeration value="CDFI Certification"/>
                    <xsd:enumeration value="CDFI Program"/>
                    <xsd:enumeration value="FEC Pilot Program"/>
                    <xsd:enumeration value="Native Initiatives"/>
                    <xsd:enumeration value="New Markets Tax Credit"/>
                  </xsd:restriction>
                </xsd:simpleType>
              </xsd:element>
            </xsd:sequence>
          </xsd:extension>
        </xsd:complexContent>
      </xsd:complexType>
    </xsd:element>
    <xsd:element name="CDFI_x0020_Publishing_x0020_Content" ma:index="7" nillable="true" ma:displayName="CDFI Publishing Content" ma:internalName="CDFI_x0020_Publishing_x0020_Content">
      <xsd:simpleType>
        <xsd:restriction base="dms:Unknown"/>
      </xsd:simpleType>
    </xsd:element>
    <xsd:element name="CDFI_x0020_Featured" ma:index="10" nillable="true" ma:displayName="CDFI Featured" ma:default="0" ma:internalName="CDFI_x0020_Featured">
      <xsd:simpleType>
        <xsd:restriction base="dms:Boolean"/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ha62e04a38c94887971fe396dff18af8" ma:index="14" nillable="true" ma:taxonomy="true" ma:internalName="ha62e04a38c94887971fe396dff18af8" ma:taxonomyFieldName="CDFI_x0020_Document_x0020_Tags" ma:displayName="CDFI Document Tags" ma:readOnly="false" ma:default="" ma:fieldId="{1a62e04a-38c9-4887-971f-e396dff18af8}" ma:taxonomyMulti="true" ma:sspId="941dd797-457a-4169-b92c-8babd6fcb222" ma:termSetId="c3d5d9ce-6bf7-4c50-90b5-dee03ea0c5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8e476c7b-5adb-4a27-9376-8c235aec2c92}" ma:internalName="TaxCatchAll" ma:showField="CatchAllData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e476c7b-5adb-4a27-9376-8c235aec2c92}" ma:internalName="TaxCatchAllLabel" ma:readOnly="true" ma:showField="CatchAllDataLabel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55132-26e5-4d15-b936-ab3610dee79c" elementFormDefault="qualified">
    <xsd:import namespace="http://schemas.microsoft.com/office/2006/documentManagement/types"/>
    <xsd:import namespace="http://schemas.microsoft.com/office/infopath/2007/PartnerControls"/>
    <xsd:element name="CDFI_x0020_Publish_x0020_Date" ma:index="3" nillable="true" ma:displayName="CDFI Publish Date" ma:format="DateOnly" ma:indexed="true" ma:internalName="CDFI_x0020_Publish_x0020_Date">
      <xsd:simpleType>
        <xsd:restriction base="dms:DateTime"/>
      </xsd:simpleType>
    </xsd:element>
    <xsd:element name="CDFI_x0020_Category" ma:index="5" nillable="true" ma:displayName="CDFI Category" ma:format="Dropdown" ma:internalName="CDFI_x0020_Category">
      <xsd:simpleType>
        <xsd:restriction base="dms:Choice">
          <xsd:enumeration value="Press Releases"/>
          <xsd:enumeration value="Publications"/>
          <xsd:enumeration value="Resource Banks"/>
          <xsd:enumeration value="Speeches"/>
          <xsd:enumeration value="Testimony"/>
          <xsd:enumeration value="Updates"/>
        </xsd:restriction>
      </xsd:simpleType>
    </xsd:element>
    <xsd:element name="CDFI_x0020_Image" ma:index="9" nillable="true" ma:displayName="CDFI Image" ma:internalName="CDFI_x0020_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139fc-f8bd-44e6-b312-8784cd10cb35" elementFormDefault="qualified">
    <xsd:import namespace="http://schemas.microsoft.com/office/2006/documentManagement/types"/>
    <xsd:import namespace="http://schemas.microsoft.com/office/infopath/2007/PartnerControls"/>
    <xsd:element name="Description0" ma:index="24" nillable="true" ma:displayName="Description" ma:internalName="Description0">
      <xsd:simpleType>
        <xsd:restriction base="dms:Text">
          <xsd:maxLength value="255"/>
        </xsd:restriction>
      </xsd:simpleType>
    </xsd:element>
    <xsd:element name="Guidance_x0020_Description" ma:index="25" nillable="true" ma:displayName="Guidance Description" ma:internalName="Guidance_x0020_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DFI_x0020_Category xmlns="54b55132-26e5-4d15-b936-ab3610dee79c">Resource Banks</CDFI_x0020_Category>
    <CDFI_x0020_Program xmlns="1dbe7651-cd84-4392-9fac-4e185041b4e2">
      <Value>Capacity Building Initiative</Value>
      <Value>Native Initiatives</Value>
    </CDFI_x0020_Program>
    <TaxCatchAll xmlns="1dbe7651-cd84-4392-9fac-4e185041b4e2">
      <Value>180</Value>
    </TaxCatchAll>
    <CDFI_x0020_Publish_x0020_Year xmlns="1dbe7651-cd84-4392-9fac-4e185041b4e2">2020</CDFI_x0020_Publish_x0020_Year>
    <IconOverlay xmlns="http://schemas.microsoft.com/sharepoint/v4" xsi:nil="true"/>
    <CDFI_x0020_Publish_x0020_Date xmlns="54b55132-26e5-4d15-b936-ab3610dee79c" xsi:nil="true"/>
    <CDFI_x0020_Image xmlns="54b55132-26e5-4d15-b936-ab3610dee79c" xsi:nil="true"/>
    <Guidance_x0020_Description xmlns="933139fc-f8bd-44e6-b312-8784cd10cb35" xsi:nil="true"/>
    <Description0 xmlns="933139fc-f8bd-44e6-b312-8784cd10cb35" xsi:nil="true"/>
    <CDFI_x0020_Publishing_x0020_Content xmlns="1dbe7651-cd84-4392-9fac-4e185041b4e2" xsi:nil="true"/>
    <ha62e04a38c94887971fe396dff18af8 xmlns="1dbe7651-cd84-4392-9fac-4e185041b4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Capacity Building Initiative</TermName>
          <TermId xmlns="http://schemas.microsoft.com/office/infopath/2007/PartnerControls">65aefb67-afba-49c5-8395-f2668e998ac6</TermId>
        </TermInfo>
      </Terms>
    </ha62e04a38c94887971fe396dff18af8>
    <CDFI_x0020_Featured xmlns="1dbe7651-cd84-4392-9fac-4e185041b4e2">false</CDFI_x0020_Featured>
    <_dlc_DocId xmlns="1dbe7651-cd84-4392-9fac-4e185041b4e2">H34TN2MWWJXZ-58-2271</_dlc_DocId>
    <_dlc_DocIdUrl xmlns="1dbe7651-cd84-4392-9fac-4e185041b4e2">
      <Url>https://www.cdfifund.gov/_layouts/15/DocIdRedir.aspx?ID=H34TN2MWWJXZ-58-2271</Url>
      <Description>H34TN2MWWJXZ-58-2271</Description>
    </_dlc_DocIdUrl>
    <_dlc_DocIdPersistId xmlns="1dbe7651-cd84-4392-9fac-4e185041b4e2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8D0369-2D61-41E4-A670-C1C11361DCDA}"/>
</file>

<file path=customXml/itemProps2.xml><?xml version="1.0" encoding="utf-8"?>
<ds:datastoreItem xmlns:ds="http://schemas.openxmlformats.org/officeDocument/2006/customXml" ds:itemID="{91C6F694-9A87-4D9D-A7C0-E439258F5E10}"/>
</file>

<file path=customXml/itemProps3.xml><?xml version="1.0" encoding="utf-8"?>
<ds:datastoreItem xmlns:ds="http://schemas.openxmlformats.org/officeDocument/2006/customXml" ds:itemID="{C9FFBD1E-40EA-4D6F-A8A4-A7B9BD4A6249}"/>
</file>

<file path=customXml/itemProps4.xml><?xml version="1.0" encoding="utf-8"?>
<ds:datastoreItem xmlns:ds="http://schemas.openxmlformats.org/officeDocument/2006/customXml" ds:itemID="{2D850EA6-6DDE-4200-8DF8-2D06A1161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Spread</vt:lpstr>
      <vt:lpstr>Debt Coverage</vt:lpstr>
      <vt:lpstr>Collateral Valuation and LTV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Financial Tool</dc:title>
  <dc:creator>Solomon, Sierra</dc:creator>
  <cp:lastModifiedBy>Solomon, Sierra</cp:lastModifiedBy>
  <dcterms:created xsi:type="dcterms:W3CDTF">2020-02-12T18:46:41Z</dcterms:created>
  <dcterms:modified xsi:type="dcterms:W3CDTF">2020-02-12T18:50:16Z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0x010100ED4B65E0AC657946A816EE9BBFD5AE1202007DB144602AC1DA428E702BE31425F139</vt:lpwstr>
  </property>
  <property fmtid="{D5CDD505-2E9C-101B-9397-08002B2CF9AE}" pid="3" name="_dlc_DocIdItemGuid">
    <vt:lpwstr>e6a5da44-b29c-4d3b-9e4e-1ad8c60b0439</vt:lpwstr>
  </property>
  <property fmtid="{D5CDD505-2E9C-101B-9397-08002B2CF9AE}" pid="4" name="TaxKeyword">
    <vt:lpwstr/>
  </property>
  <property fmtid="{D5CDD505-2E9C-101B-9397-08002B2CF9AE}" pid="5" name="CDFI Document Tags">
    <vt:lpwstr>180;#Capacity Building Initiative|65aefb67-afba-49c5-8395-f2668e998ac6</vt:lpwstr>
  </property>
  <property fmtid="{D5CDD505-2E9C-101B-9397-08002B2CF9AE}" pid="6" name="TaxKeywordTaxHTField">
    <vt:lpwstr/>
  </property>
  <property fmtid="{D5CDD505-2E9C-101B-9397-08002B2CF9AE}" pid="7" name="Order">
    <vt:r8>227100</vt:r8>
  </property>
  <property fmtid="{D5CDD505-2E9C-101B-9397-08002B2CF9AE}" pid="8" name="URL">
    <vt:lpwstr/>
  </property>
  <property fmtid="{D5CDD505-2E9C-101B-9397-08002B2CF9AE}" pid="9" name="xd_Signature">
    <vt:bool>false</vt:bool>
  </property>
  <property fmtid="{D5CDD505-2E9C-101B-9397-08002B2CF9AE}" pid="10" name="CDFI Description">
    <vt:lpwstr/>
  </property>
  <property fmtid="{D5CDD505-2E9C-101B-9397-08002B2CF9AE}" pid="11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